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6eabcf811be28a4/AUDAX/Brevets_2022/300/"/>
    </mc:Choice>
  </mc:AlternateContent>
  <xr:revisionPtr revIDLastSave="0" documentId="8_{76FC8EF9-CB04-4FF4-825D-2D580A7DF90C}" xr6:coauthVersionLast="47" xr6:coauthVersionMax="47" xr10:uidLastSave="{00000000-0000-0000-0000-000000000000}"/>
  <bookViews>
    <workbookView xWindow="28680" yWindow="690" windowWidth="19440" windowHeight="15000" xr2:uid="{00000000-000D-0000-FFFF-FFFF00000000}"/>
  </bookViews>
  <sheets>
    <sheet name="Saint Julien" sheetId="4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4" l="1"/>
  <c r="H41" i="4"/>
  <c r="H37" i="4"/>
  <c r="H36" i="4"/>
  <c r="H35" i="4"/>
  <c r="H34" i="4"/>
  <c r="I71" i="4"/>
  <c r="H71" i="4"/>
  <c r="G71" i="4"/>
  <c r="I70" i="4"/>
  <c r="H70" i="4"/>
  <c r="G70" i="4"/>
  <c r="I69" i="4"/>
  <c r="H69" i="4"/>
  <c r="G69" i="4"/>
  <c r="H68" i="4"/>
  <c r="H67" i="4"/>
  <c r="H66" i="4"/>
  <c r="H65" i="4"/>
  <c r="H64" i="4"/>
  <c r="H63" i="4"/>
  <c r="H62" i="4"/>
  <c r="H60" i="4"/>
  <c r="H59" i="4"/>
  <c r="H58" i="4"/>
  <c r="H57" i="4"/>
  <c r="H56" i="4"/>
  <c r="I54" i="4"/>
  <c r="H54" i="4"/>
  <c r="G54" i="4"/>
  <c r="H53" i="4"/>
  <c r="H52" i="4"/>
  <c r="H51" i="4"/>
  <c r="H50" i="4"/>
  <c r="H49" i="4"/>
  <c r="H48" i="4"/>
  <c r="H47" i="4"/>
  <c r="I46" i="4"/>
  <c r="H46" i="4"/>
  <c r="G46" i="4"/>
  <c r="H45" i="4"/>
  <c r="H44" i="4"/>
  <c r="H43" i="4"/>
  <c r="H42" i="4"/>
  <c r="I40" i="4"/>
  <c r="H40" i="4"/>
  <c r="G40" i="4"/>
  <c r="H39" i="4"/>
  <c r="H38" i="4"/>
  <c r="H33" i="4"/>
  <c r="H32" i="4"/>
  <c r="H31" i="4"/>
  <c r="H29" i="4"/>
  <c r="H28" i="4"/>
  <c r="H27" i="4"/>
  <c r="H26" i="4"/>
  <c r="H25" i="4"/>
  <c r="H23" i="4"/>
  <c r="H22" i="4"/>
  <c r="H21" i="4"/>
  <c r="H20" i="4"/>
  <c r="H19" i="4"/>
  <c r="H18" i="4"/>
  <c r="H17" i="4"/>
  <c r="J16" i="4"/>
  <c r="H16" i="4"/>
  <c r="J15" i="4"/>
  <c r="H15" i="4"/>
  <c r="I15" i="4" s="1"/>
  <c r="G15" i="4"/>
  <c r="G16" i="4" s="1"/>
  <c r="G17" i="4" s="1"/>
  <c r="G18" i="4" s="1"/>
  <c r="G19" i="4" s="1"/>
  <c r="G20" i="4" s="1"/>
  <c r="G21" i="4" s="1"/>
  <c r="G22" i="4" s="1"/>
  <c r="G23" i="4" s="1"/>
  <c r="G25" i="4" s="1"/>
  <c r="G26" i="4" s="1"/>
  <c r="G27" i="4" s="1"/>
  <c r="G28" i="4" s="1"/>
  <c r="G29" i="4" s="1"/>
  <c r="G31" i="4" s="1"/>
  <c r="G32" i="4" l="1"/>
  <c r="G33" i="4" s="1"/>
  <c r="G34" i="4" s="1"/>
  <c r="G35" i="4" s="1"/>
  <c r="G36" i="4" s="1"/>
  <c r="G37" i="4" s="1"/>
  <c r="G38" i="4" s="1"/>
  <c r="G39" i="4" s="1"/>
  <c r="G41" i="4" s="1"/>
  <c r="G42" i="4" s="1"/>
  <c r="G43" i="4" s="1"/>
  <c r="I16" i="4"/>
  <c r="I17" i="4" s="1"/>
  <c r="I18" i="4" s="1"/>
  <c r="I19" i="4" s="1"/>
  <c r="I20" i="4" s="1"/>
  <c r="I21" i="4" s="1"/>
  <c r="I22" i="4" s="1"/>
  <c r="I23" i="4" s="1"/>
  <c r="J24" i="4" s="1"/>
  <c r="G44" i="4" l="1"/>
  <c r="G45" i="4" s="1"/>
  <c r="G47" i="4" s="1"/>
  <c r="G48" i="4" s="1"/>
  <c r="G49" i="4" s="1"/>
  <c r="G50" i="4" s="1"/>
  <c r="G51" i="4" s="1"/>
  <c r="G52" i="4" s="1"/>
  <c r="G53" i="4" s="1"/>
  <c r="I25" i="4"/>
  <c r="I26" i="4" s="1"/>
  <c r="I27" i="4" s="1"/>
  <c r="I28" i="4" s="1"/>
  <c r="I29" i="4" s="1"/>
  <c r="I31" i="4" s="1"/>
  <c r="I32" i="4" s="1"/>
  <c r="I33" i="4" s="1"/>
  <c r="I34" i="4" s="1"/>
  <c r="I35" i="4" s="1"/>
  <c r="I36" i="4" s="1"/>
  <c r="I37" i="4" s="1"/>
  <c r="I38" i="4" s="1"/>
  <c r="I39" i="4" s="1"/>
  <c r="I41" i="4" s="1"/>
  <c r="L23" i="4"/>
  <c r="G55" i="4" l="1"/>
  <c r="G56" i="4" s="1"/>
  <c r="G57" i="4" s="1"/>
  <c r="G58" i="4" s="1"/>
  <c r="G59" i="4" s="1"/>
  <c r="G60" i="4" s="1"/>
  <c r="G62" i="4" s="1"/>
  <c r="G63" i="4" s="1"/>
  <c r="G64" i="4" s="1"/>
  <c r="G65" i="4" s="1"/>
  <c r="G66" i="4" s="1"/>
  <c r="G67" i="4" s="1"/>
  <c r="G68" i="4" s="1"/>
  <c r="J30" i="4"/>
  <c r="L39" i="4" s="1"/>
  <c r="L29" i="4"/>
  <c r="J40" i="4"/>
  <c r="I42" i="4"/>
  <c r="I43" i="4" s="1"/>
  <c r="I44" i="4" l="1"/>
  <c r="I45" i="4" s="1"/>
  <c r="I47" i="4" l="1"/>
  <c r="I48" i="4" s="1"/>
  <c r="I49" i="4" s="1"/>
  <c r="I50" i="4" s="1"/>
  <c r="I51" i="4" s="1"/>
  <c r="I52" i="4" s="1"/>
  <c r="I53" i="4" s="1"/>
  <c r="I55" i="4" s="1"/>
  <c r="J46" i="4"/>
  <c r="L45" i="4"/>
  <c r="L53" i="4" l="1"/>
  <c r="J54" i="4"/>
  <c r="I56" i="4"/>
  <c r="I57" i="4" s="1"/>
  <c r="I58" i="4" s="1"/>
  <c r="I59" i="4" s="1"/>
  <c r="I60" i="4" s="1"/>
  <c r="L60" i="4" l="1"/>
  <c r="I62" i="4"/>
  <c r="I63" i="4" s="1"/>
  <c r="I64" i="4" s="1"/>
  <c r="I65" i="4" s="1"/>
  <c r="I66" i="4" s="1"/>
  <c r="I67" i="4" s="1"/>
  <c r="I68" i="4" s="1"/>
  <c r="J61" i="4"/>
  <c r="L6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guerard</author>
  </authors>
  <commentList>
    <comment ref="E12" authorId="0" shapeId="0" xr:uid="{DF31DF4F-C849-4D6A-93B2-B2A426E06C51}">
      <text>
        <r>
          <rPr>
            <b/>
            <sz val="8"/>
            <color indexed="81"/>
            <rFont val="Tahoma"/>
            <family val="2"/>
          </rPr>
          <t xml:space="preserve">saisie"simple" 22,5 pour 22,5 Km/h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 xr:uid="{F71C45DF-C8B7-46BF-96CE-545ECFA69B8C}">
      <text>
        <r>
          <rPr>
            <b/>
            <sz val="8"/>
            <color indexed="81"/>
            <rFont val="Tahoma"/>
            <family val="2"/>
          </rPr>
          <t>Excel fait le cacul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 xr:uid="{E4866F07-2337-4B1E-A1A2-E8BA23B8DB1A}">
      <text>
        <r>
          <rPr>
            <b/>
            <sz val="8"/>
            <color indexed="81"/>
            <rFont val="Tahoma"/>
            <family val="2"/>
          </rPr>
          <t>saisir sous a forme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 xr:uid="{267873F9-4B36-4D40-ACC2-E2300A96F91E}">
      <text>
        <r>
          <rPr>
            <b/>
            <sz val="8"/>
            <color indexed="81"/>
            <rFont val="Tahoma"/>
            <family val="2"/>
          </rPr>
          <t>saisie simple 1,5 pour 1,5 Km</t>
        </r>
      </text>
    </comment>
    <comment ref="G13" authorId="0" shapeId="0" xr:uid="{C6E7C801-F2DC-4FDE-8508-AD84E53E6D39}">
      <text>
        <r>
          <rPr>
            <b/>
            <sz val="8"/>
            <color indexed="81"/>
            <rFont val="Tahoma"/>
            <family val="2"/>
          </rPr>
          <t>Excel fait le calcul</t>
        </r>
      </text>
    </comment>
    <comment ref="J14" authorId="0" shapeId="0" xr:uid="{8F1A27EC-C179-41CB-8208-BEE0E49FE567}">
      <text>
        <r>
          <rPr>
            <b/>
            <sz val="8"/>
            <color indexed="81"/>
            <rFont val="Tahoma"/>
            <family val="2"/>
          </rPr>
          <t>entrer l'heure de départ sous la forme 00:00</t>
        </r>
      </text>
    </comment>
    <comment ref="I15" authorId="0" shapeId="0" xr:uid="{9BDCD95B-BB12-4B95-9439-55A826FDEF64}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 xr:uid="{BC1845D1-A618-47C4-AA39-CC4D10D79B7F}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<sst xmlns="http://schemas.openxmlformats.org/spreadsheetml/2006/main" count="138" uniqueCount="121">
  <si>
    <t>N° affiliation :</t>
  </si>
  <si>
    <t>Adresse</t>
  </si>
  <si>
    <t>Localités traversées
ou lieu dit</t>
  </si>
  <si>
    <t>N° route
au départ</t>
  </si>
  <si>
    <t>Vitesse
Km/h</t>
  </si>
  <si>
    <t>Distance</t>
  </si>
  <si>
    <t>Partielle</t>
  </si>
  <si>
    <t>Cumul</t>
  </si>
  <si>
    <t>Cartes "IGN" ou "Michelin" utilisées</t>
  </si>
  <si>
    <t>Temps
mis</t>
  </si>
  <si>
    <t>Horaire</t>
  </si>
  <si>
    <t>Arrivée</t>
  </si>
  <si>
    <t>Départ</t>
  </si>
  <si>
    <t>Temps
arrêt</t>
  </si>
  <si>
    <t>Temps
étape</t>
  </si>
  <si>
    <t>Présentation d'un brevet AUDAX  CYCLOTOURISTE de</t>
  </si>
  <si>
    <r>
      <t xml:space="preserve">UNION DES AUDAX FRANCAIS
</t>
    </r>
    <r>
      <rPr>
        <sz val="10"/>
        <rFont val="Arial"/>
        <family val="2"/>
      </rPr>
      <t>CISP - 6 avenue Maurice Ravel - 75012 PARIS</t>
    </r>
  </si>
  <si>
    <t>Indications</t>
  </si>
  <si>
    <t>Dép</t>
  </si>
  <si>
    <t>Responsable NOM : VINCELOT</t>
  </si>
  <si>
    <t>PRENOM : JEAN-MICHEL</t>
  </si>
  <si>
    <t>Téléphone: 0607368938</t>
  </si>
  <si>
    <t>7, impasse du Clos de la Gobelette 77950 MAINCY</t>
  </si>
  <si>
    <t>E-mail: vpcyclo@audax-uaf.com</t>
  </si>
  <si>
    <t>Club organisateur:  UAF</t>
  </si>
  <si>
    <t>Heure du départ : 4H00</t>
  </si>
  <si>
    <t>D39</t>
  </si>
  <si>
    <t>Héricy</t>
  </si>
  <si>
    <t xml:space="preserve">300 Km </t>
  </si>
  <si>
    <t>D22</t>
  </si>
  <si>
    <t>Thoury - Férottes</t>
  </si>
  <si>
    <t>Voulx</t>
  </si>
  <si>
    <t>D219B - D26</t>
  </si>
  <si>
    <t>Piffonds</t>
  </si>
  <si>
    <t>Vallery</t>
  </si>
  <si>
    <t>D65</t>
  </si>
  <si>
    <t>Saint Valérien</t>
  </si>
  <si>
    <t>La Belliole</t>
  </si>
  <si>
    <t>D193</t>
  </si>
  <si>
    <t>St-Martin d'Ordon</t>
  </si>
  <si>
    <t>D107</t>
  </si>
  <si>
    <t>St-Julien du Sault</t>
  </si>
  <si>
    <t>Villecerf</t>
  </si>
  <si>
    <t>D218</t>
  </si>
  <si>
    <t>A gche, D193</t>
  </si>
  <si>
    <t>Le Saint Julien</t>
  </si>
  <si>
    <t>44, avenue de la Gare</t>
  </si>
  <si>
    <t>Saint Mammès</t>
  </si>
  <si>
    <t>D40E2-D218</t>
  </si>
  <si>
    <t>Moret-sur-Loing</t>
  </si>
  <si>
    <t>D218-D22</t>
  </si>
  <si>
    <t>03 86 91 10 36</t>
  </si>
  <si>
    <t>Fin d'homologation:</t>
  </si>
  <si>
    <t>24h00</t>
  </si>
  <si>
    <t>D227E-D110</t>
  </si>
  <si>
    <t>Fontaineroux</t>
  </si>
  <si>
    <t>Champagne-sur-Seine</t>
  </si>
  <si>
    <t>D110-D39</t>
  </si>
  <si>
    <t>Villeneuve-sur-Yonne</t>
  </si>
  <si>
    <t>Donnemarie-Dontilly</t>
  </si>
  <si>
    <t>Cessoy-en-Montois</t>
  </si>
  <si>
    <t>Meigneux</t>
  </si>
  <si>
    <t>Rampillon</t>
  </si>
  <si>
    <t>D75</t>
  </si>
  <si>
    <t>D62</t>
  </si>
  <si>
    <t>Saint-Ouen-en-Brie</t>
  </si>
  <si>
    <t>Fontaine-le-Port</t>
  </si>
  <si>
    <t>Noyen-sur-Seine</t>
  </si>
  <si>
    <t>CV</t>
  </si>
  <si>
    <t>Neuvry</t>
  </si>
  <si>
    <t>Mouy-sur-Seine</t>
  </si>
  <si>
    <t>D213</t>
  </si>
  <si>
    <t>Nangis</t>
  </si>
  <si>
    <t>Lieu du départ: Fontaine le Port (Parking de la Gare)</t>
  </si>
  <si>
    <t>89330 Saint Julien du Sault</t>
  </si>
  <si>
    <t>Fontains</t>
  </si>
  <si>
    <t>D201-D201b</t>
  </si>
  <si>
    <t>D201b-D12-D29</t>
  </si>
  <si>
    <t>D29-D227-VC</t>
  </si>
  <si>
    <r>
      <t>Date du brevet:</t>
    </r>
    <r>
      <rPr>
        <b/>
        <sz val="10"/>
        <rFont val="Arial"/>
        <family val="2"/>
      </rPr>
      <t xml:space="preserve"> 16 avril 2022</t>
    </r>
  </si>
  <si>
    <t>Charny</t>
  </si>
  <si>
    <t>Thèmes</t>
  </si>
  <si>
    <t>Sépeaux</t>
  </si>
  <si>
    <t>La Ferté-Loupière</t>
  </si>
  <si>
    <t>Villiers-sur-Tholon</t>
  </si>
  <si>
    <t>Aillant-sur-Tholon</t>
  </si>
  <si>
    <t>LesPlaceaux</t>
  </si>
  <si>
    <t>Villiers-Saint-Benoit</t>
  </si>
  <si>
    <t>Saint-Martin-sur-Ouanne</t>
  </si>
  <si>
    <t>D3-VC</t>
  </si>
  <si>
    <t>D3</t>
  </si>
  <si>
    <t>D145</t>
  </si>
  <si>
    <t>D955</t>
  </si>
  <si>
    <t>D99-D950</t>
  </si>
  <si>
    <t>D950</t>
  </si>
  <si>
    <t>Prunoy</t>
  </si>
  <si>
    <t>Villefranche</t>
  </si>
  <si>
    <t>Cudot</t>
  </si>
  <si>
    <t>La Rue Chaude</t>
  </si>
  <si>
    <t>D16</t>
  </si>
  <si>
    <t>D18</t>
  </si>
  <si>
    <t>D18-D318</t>
  </si>
  <si>
    <t>D194</t>
  </si>
  <si>
    <t>VC-D107</t>
  </si>
  <si>
    <t>Sens</t>
  </si>
  <si>
    <t>Pont-sur-Yonne</t>
  </si>
  <si>
    <t>Michery</t>
  </si>
  <si>
    <t>Sergines</t>
  </si>
  <si>
    <t>Villenauxe-la-Petite</t>
  </si>
  <si>
    <t>D24-D272-D72-D660</t>
  </si>
  <si>
    <t>D26-D58</t>
  </si>
  <si>
    <t>D976-VC</t>
  </si>
  <si>
    <t>D222</t>
  </si>
  <si>
    <t>D222-VC</t>
  </si>
  <si>
    <t>D59a</t>
  </si>
  <si>
    <t>Lady</t>
  </si>
  <si>
    <t>Les Ecrennes</t>
  </si>
  <si>
    <t>Petit déjeuner &amp; déjeuner:</t>
  </si>
  <si>
    <t>Le Châtelet-en-Brie</t>
  </si>
  <si>
    <t>D227</t>
  </si>
  <si>
    <t>D116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</si>
</sst>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;;;"/>
    <numFmt numFmtId="166" formatCode="h&quot;h&quot;mm"/>
  </numFmts>
  <fonts count="12" x14ac:knownFonts="1">
    <font>
      <sz val="10"/>
      <name val="Arial"/>
    </font>
    <font>
      <b/>
      <sz val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20" fontId="0" fillId="0" borderId="0" xfId="0" applyNumberFormat="1"/>
    <xf numFmtId="166" fontId="0" fillId="0" borderId="1" xfId="0" applyNumberFormat="1" applyBorder="1"/>
    <xf numFmtId="166" fontId="0" fillId="0" borderId="0" xfId="0" applyNumberFormat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/>
    <xf numFmtId="166" fontId="0" fillId="0" borderId="0" xfId="0" applyNumberFormat="1" applyBorder="1"/>
    <xf numFmtId="0" fontId="2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20" fontId="0" fillId="3" borderId="1" xfId="0" applyNumberFormat="1" applyFill="1" applyBorder="1"/>
    <xf numFmtId="166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6" fontId="2" fillId="0" borderId="1" xfId="0" applyNumberFormat="1" applyFont="1" applyBorder="1"/>
    <xf numFmtId="166" fontId="11" fillId="0" borderId="1" xfId="0" applyNumberFormat="1" applyFont="1" applyBorder="1"/>
    <xf numFmtId="0" fontId="11" fillId="0" borderId="1" xfId="0" applyFont="1" applyBorder="1"/>
    <xf numFmtId="0" fontId="2" fillId="0" borderId="4" xfId="0" applyFont="1" applyFill="1" applyBorder="1"/>
    <xf numFmtId="0" fontId="9" fillId="0" borderId="1" xfId="0" quotePrefix="1" applyFont="1" applyBorder="1"/>
    <xf numFmtId="0" fontId="3" fillId="0" borderId="0" xfId="0" applyFont="1"/>
    <xf numFmtId="0" fontId="2" fillId="0" borderId="1" xfId="0" applyFont="1" applyFill="1" applyBorder="1"/>
    <xf numFmtId="0" fontId="11" fillId="0" borderId="0" xfId="0" applyFont="1" applyBorder="1"/>
    <xf numFmtId="0" fontId="11" fillId="0" borderId="0" xfId="0" quotePrefix="1" applyFont="1" applyFill="1" applyBorder="1"/>
    <xf numFmtId="0" fontId="0" fillId="0" borderId="4" xfId="0" applyFont="1" applyFill="1" applyBorder="1"/>
    <xf numFmtId="166" fontId="11" fillId="0" borderId="0" xfId="0" applyNumberFormat="1" applyFont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0" fontId="0" fillId="0" borderId="0" xfId="0" applyBorder="1" applyAlignment="1"/>
    <xf numFmtId="21" fontId="3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/>
    <xf numFmtId="21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6" fontId="0" fillId="0" borderId="1" xfId="0" applyNumberForma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6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2" fillId="0" borderId="1" xfId="0" applyNumberFormat="1" applyFont="1" applyBorder="1" applyAlignment="1"/>
    <xf numFmtId="0" fontId="0" fillId="0" borderId="1" xfId="0" applyBorder="1" applyAlignment="1">
      <alignment vertical="center"/>
    </xf>
    <xf numFmtId="0" fontId="9" fillId="0" borderId="2" xfId="0" applyFont="1" applyBorder="1" applyAlignment="1"/>
    <xf numFmtId="0" fontId="9" fillId="0" borderId="3" xfId="0" applyFont="1" applyBorder="1" applyAlignment="1"/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/>
    <xf numFmtId="0" fontId="0" fillId="0" borderId="3" xfId="0" applyBorder="1" applyAlignment="1"/>
    <xf numFmtId="0" fontId="2" fillId="0" borderId="3" xfId="0" applyFont="1" applyBorder="1" applyAlignment="1"/>
    <xf numFmtId="0" fontId="11" fillId="0" borderId="0" xfId="0" applyFont="1" applyBorder="1" applyAlignment="1"/>
    <xf numFmtId="0" fontId="11" fillId="0" borderId="0" xfId="0" applyFont="1" applyFill="1" applyBorder="1" applyAlignment="1"/>
    <xf numFmtId="164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quotePrefix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1409699</xdr:colOff>
      <xdr:row>8</xdr:row>
      <xdr:rowOff>121340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407B9F3A-E3F5-44B9-AC17-5852F66D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91639" cy="18510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00932-2229-407F-BB1C-E705D5100FC5}">
  <sheetPr>
    <pageSetUpPr fitToPage="1"/>
  </sheetPr>
  <dimension ref="A1:Q273"/>
  <sheetViews>
    <sheetView tabSelected="1" zoomScaleNormal="100" workbookViewId="0">
      <selection activeCell="D82" sqref="D82"/>
    </sheetView>
  </sheetViews>
  <sheetFormatPr baseColWidth="10" defaultRowHeight="12.75" x14ac:dyDescent="0.2"/>
  <cols>
    <col min="1" max="1" width="4.140625" customWidth="1"/>
    <col min="2" max="2" width="22.7109375" customWidth="1"/>
    <col min="3" max="3" width="8.28515625" customWidth="1"/>
    <col min="4" max="4" width="21" customWidth="1"/>
    <col min="5" max="5" width="5.85546875" style="10" customWidth="1"/>
    <col min="6" max="6" width="5.85546875" style="1" customWidth="1"/>
    <col min="7" max="7" width="5.85546875" style="2" customWidth="1"/>
    <col min="8" max="8" width="5.85546875" style="11" customWidth="1"/>
    <col min="9" max="9" width="5.85546875" style="13" customWidth="1"/>
    <col min="10" max="10" width="7.85546875" style="13" customWidth="1"/>
    <col min="11" max="11" width="5.85546875" style="13" customWidth="1"/>
    <col min="12" max="12" width="8.28515625" style="13" customWidth="1"/>
    <col min="13" max="13" width="8.85546875" style="4" customWidth="1"/>
  </cols>
  <sheetData>
    <row r="1" spans="1:17" ht="43.9" customHeight="1" x14ac:dyDescent="0.2">
      <c r="A1" s="45"/>
      <c r="B1" s="45"/>
      <c r="C1" s="50" t="s">
        <v>16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1"/>
      <c r="P1" s="2"/>
      <c r="Q1" s="3"/>
    </row>
    <row r="2" spans="1:17" x14ac:dyDescent="0.2">
      <c r="A2" s="45"/>
      <c r="B2" s="45"/>
      <c r="C2" s="51" t="s">
        <v>15</v>
      </c>
      <c r="D2" s="52"/>
      <c r="E2" s="52"/>
      <c r="F2" s="52"/>
      <c r="G2" s="52"/>
      <c r="H2" s="52"/>
      <c r="I2" s="52"/>
      <c r="J2" s="52"/>
      <c r="K2" s="52"/>
      <c r="L2" s="53" t="s">
        <v>28</v>
      </c>
      <c r="M2" s="54"/>
      <c r="N2" s="1"/>
      <c r="O2" s="1"/>
      <c r="P2" s="2"/>
      <c r="Q2" s="3"/>
    </row>
    <row r="3" spans="1:17" x14ac:dyDescent="0.2">
      <c r="A3" s="45"/>
      <c r="B3" s="45"/>
      <c r="C3" s="55"/>
      <c r="D3" s="56"/>
      <c r="E3" s="56"/>
      <c r="F3" s="56"/>
      <c r="G3" s="56"/>
      <c r="H3" s="56"/>
      <c r="I3" s="56"/>
      <c r="J3" s="56"/>
      <c r="K3" s="56"/>
      <c r="L3" s="56"/>
      <c r="M3" s="45"/>
      <c r="N3" s="1"/>
      <c r="O3" s="1"/>
      <c r="P3" s="2"/>
      <c r="Q3" s="3"/>
    </row>
    <row r="4" spans="1:17" x14ac:dyDescent="0.2">
      <c r="A4" s="45"/>
      <c r="B4" s="45"/>
      <c r="C4" s="52" t="s">
        <v>24</v>
      </c>
      <c r="D4" s="45"/>
      <c r="E4" s="45"/>
      <c r="F4" s="45"/>
      <c r="G4" s="45"/>
      <c r="H4" s="45"/>
      <c r="I4" s="49" t="s">
        <v>0</v>
      </c>
      <c r="J4" s="49"/>
      <c r="K4" s="49"/>
      <c r="L4" s="49"/>
      <c r="M4" s="45"/>
      <c r="N4" s="1"/>
      <c r="O4" s="1"/>
      <c r="P4" s="2"/>
      <c r="Q4" s="3"/>
    </row>
    <row r="5" spans="1:17" x14ac:dyDescent="0.2">
      <c r="A5" s="45"/>
      <c r="B5" s="45"/>
      <c r="C5" s="46" t="s">
        <v>19</v>
      </c>
      <c r="D5" s="45"/>
      <c r="E5" s="45"/>
      <c r="F5" s="45"/>
      <c r="G5" s="45"/>
      <c r="H5" s="45"/>
      <c r="I5" s="57" t="s">
        <v>20</v>
      </c>
      <c r="J5" s="49"/>
      <c r="K5" s="49"/>
      <c r="L5" s="49"/>
      <c r="M5" s="45"/>
      <c r="N5" s="1"/>
      <c r="O5" s="1"/>
      <c r="P5" s="2"/>
      <c r="Q5" s="3"/>
    </row>
    <row r="6" spans="1:17" x14ac:dyDescent="0.2">
      <c r="A6" s="45"/>
      <c r="B6" s="45"/>
      <c r="C6" s="46" t="s">
        <v>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1"/>
      <c r="O6" s="1"/>
      <c r="P6" s="2"/>
      <c r="Q6" s="3"/>
    </row>
    <row r="7" spans="1:17" x14ac:dyDescent="0.2">
      <c r="A7" s="45"/>
      <c r="B7" s="45"/>
      <c r="C7" s="44" t="s">
        <v>22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1"/>
      <c r="O7" s="1"/>
      <c r="P7" s="2"/>
      <c r="Q7" s="3"/>
    </row>
    <row r="8" spans="1:17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1"/>
      <c r="O8" s="1"/>
      <c r="P8" s="2"/>
      <c r="Q8" s="3"/>
    </row>
    <row r="9" spans="1:17" x14ac:dyDescent="0.2">
      <c r="A9" s="45"/>
      <c r="B9" s="45"/>
      <c r="C9" s="46" t="s">
        <v>21</v>
      </c>
      <c r="D9" s="45"/>
      <c r="E9" s="45"/>
      <c r="F9" s="45"/>
      <c r="G9" s="46" t="s">
        <v>23</v>
      </c>
      <c r="H9" s="45"/>
      <c r="I9" s="45"/>
      <c r="J9" s="45"/>
      <c r="K9" s="45"/>
      <c r="L9" s="45"/>
      <c r="M9" s="45"/>
      <c r="N9" s="1"/>
      <c r="O9" s="1"/>
      <c r="P9" s="2"/>
      <c r="Q9" s="3"/>
    </row>
    <row r="10" spans="1:17" x14ac:dyDescent="0.2">
      <c r="A10" s="47" t="s">
        <v>79</v>
      </c>
      <c r="B10" s="45"/>
      <c r="C10" s="47" t="s">
        <v>73</v>
      </c>
      <c r="D10" s="45"/>
      <c r="E10" s="45"/>
      <c r="F10" s="45"/>
      <c r="G10" s="45"/>
      <c r="H10" s="45"/>
      <c r="I10" s="48" t="s">
        <v>25</v>
      </c>
      <c r="J10" s="49"/>
      <c r="K10" s="49"/>
      <c r="L10" s="49"/>
      <c r="M10" s="45"/>
      <c r="N10" s="1"/>
      <c r="O10" s="1"/>
      <c r="P10" s="2"/>
      <c r="Q10" s="3"/>
    </row>
    <row r="11" spans="1:17" ht="17.45" customHeight="1" x14ac:dyDescent="0.2">
      <c r="A11" s="45" t="s">
        <v>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1"/>
      <c r="O11" s="1"/>
      <c r="P11" s="2"/>
      <c r="Q11" s="3"/>
    </row>
    <row r="12" spans="1:17" s="9" customFormat="1" x14ac:dyDescent="0.2">
      <c r="A12" s="58" t="s">
        <v>18</v>
      </c>
      <c r="B12" s="62" t="s">
        <v>2</v>
      </c>
      <c r="C12" s="63"/>
      <c r="D12" s="62" t="s">
        <v>3</v>
      </c>
      <c r="E12" s="64" t="s">
        <v>4</v>
      </c>
      <c r="F12" s="66" t="s">
        <v>5</v>
      </c>
      <c r="G12" s="66"/>
      <c r="H12" s="67" t="s">
        <v>9</v>
      </c>
      <c r="I12" s="69" t="s">
        <v>10</v>
      </c>
      <c r="J12" s="69"/>
      <c r="K12" s="70" t="s">
        <v>13</v>
      </c>
      <c r="L12" s="70" t="s">
        <v>14</v>
      </c>
      <c r="M12" s="58" t="s">
        <v>17</v>
      </c>
      <c r="N12" s="6"/>
      <c r="O12" s="6"/>
      <c r="P12" s="7"/>
      <c r="Q12" s="8"/>
    </row>
    <row r="13" spans="1:17" s="9" customFormat="1" x14ac:dyDescent="0.2">
      <c r="A13" s="58"/>
      <c r="B13" s="63"/>
      <c r="C13" s="63"/>
      <c r="D13" s="63"/>
      <c r="E13" s="65"/>
      <c r="F13" s="27" t="s">
        <v>6</v>
      </c>
      <c r="G13" s="25" t="s">
        <v>7</v>
      </c>
      <c r="H13" s="68"/>
      <c r="I13" s="26" t="s">
        <v>11</v>
      </c>
      <c r="J13" s="42" t="s">
        <v>12</v>
      </c>
      <c r="K13" s="71"/>
      <c r="L13" s="71"/>
      <c r="M13" s="58"/>
    </row>
    <row r="14" spans="1:17" ht="15.75" x14ac:dyDescent="0.25">
      <c r="A14" s="5">
        <v>77</v>
      </c>
      <c r="B14" s="59" t="s">
        <v>66</v>
      </c>
      <c r="C14" s="60"/>
      <c r="D14" s="28" t="s">
        <v>26</v>
      </c>
      <c r="E14" s="40">
        <v>22.5</v>
      </c>
      <c r="F14" s="41">
        <v>0</v>
      </c>
      <c r="G14" s="21">
        <v>0</v>
      </c>
      <c r="H14" s="22"/>
      <c r="I14" s="23"/>
      <c r="J14" s="20">
        <v>0.16666666666666666</v>
      </c>
      <c r="K14" s="12"/>
      <c r="L14" s="12"/>
      <c r="M14" s="5"/>
    </row>
    <row r="15" spans="1:17" x14ac:dyDescent="0.2">
      <c r="A15" s="5">
        <v>77</v>
      </c>
      <c r="B15" s="61" t="s">
        <v>27</v>
      </c>
      <c r="C15" s="61"/>
      <c r="D15" s="28" t="s">
        <v>54</v>
      </c>
      <c r="E15" s="40">
        <v>22.5</v>
      </c>
      <c r="F15" s="19">
        <v>5</v>
      </c>
      <c r="G15" s="24">
        <f>G14+F15</f>
        <v>5</v>
      </c>
      <c r="H15" s="23">
        <f t="shared" ref="H15:H71" si="0">IF((F15=0),"",F15/E15/24)</f>
        <v>9.2592592592592587E-3</v>
      </c>
      <c r="I15" s="23">
        <f>J14+K14+H15</f>
        <v>0.17592592592592593</v>
      </c>
      <c r="J15" s="12" t="str">
        <f>IF(K15=0,"",I15+K15)</f>
        <v/>
      </c>
      <c r="K15" s="12"/>
      <c r="L15" s="12"/>
      <c r="M15" s="5"/>
    </row>
    <row r="16" spans="1:17" x14ac:dyDescent="0.2">
      <c r="A16" s="5">
        <v>77</v>
      </c>
      <c r="B16" s="61" t="s">
        <v>55</v>
      </c>
      <c r="C16" s="61"/>
      <c r="D16" s="32" t="s">
        <v>57</v>
      </c>
      <c r="E16" s="40">
        <v>22.5</v>
      </c>
      <c r="F16" s="19">
        <v>3</v>
      </c>
      <c r="G16" s="24">
        <f>G15+F16</f>
        <v>8</v>
      </c>
      <c r="H16" s="23">
        <f t="shared" si="0"/>
        <v>5.5555555555555558E-3</v>
      </c>
      <c r="I16" s="23">
        <f>IF((F16=0),"",I15+K15+H16)</f>
        <v>0.18148148148148149</v>
      </c>
      <c r="J16" s="12" t="str">
        <f>IF(K16=0,"",I16+K16)</f>
        <v/>
      </c>
      <c r="K16" s="12"/>
      <c r="L16" s="12"/>
      <c r="M16" s="31"/>
    </row>
    <row r="17" spans="1:13" x14ac:dyDescent="0.2">
      <c r="A17" s="5">
        <v>77</v>
      </c>
      <c r="B17" s="61" t="s">
        <v>56</v>
      </c>
      <c r="C17" s="61"/>
      <c r="D17" s="35" t="s">
        <v>26</v>
      </c>
      <c r="E17" s="18">
        <v>22.5</v>
      </c>
      <c r="F17" s="19">
        <v>4</v>
      </c>
      <c r="G17" s="24">
        <f t="shared" ref="G17:G23" si="1">IF(F17="","",F17+G16)</f>
        <v>12</v>
      </c>
      <c r="H17" s="23">
        <f t="shared" si="0"/>
        <v>7.4074074074074077E-3</v>
      </c>
      <c r="I17" s="23">
        <f t="shared" ref="I17:I23" si="2">IF((F17=0),"",I16+K16+H17)</f>
        <v>0.18888888888888891</v>
      </c>
      <c r="J17" s="12"/>
      <c r="K17" s="12"/>
      <c r="L17" s="12"/>
      <c r="M17" s="5"/>
    </row>
    <row r="18" spans="1:13" x14ac:dyDescent="0.2">
      <c r="A18" s="5">
        <v>77</v>
      </c>
      <c r="B18" s="61" t="s">
        <v>47</v>
      </c>
      <c r="C18" s="61"/>
      <c r="D18" s="35" t="s">
        <v>48</v>
      </c>
      <c r="E18" s="18">
        <v>22.5</v>
      </c>
      <c r="F18" s="19">
        <v>2.5</v>
      </c>
      <c r="G18" s="24">
        <f t="shared" si="1"/>
        <v>14.5</v>
      </c>
      <c r="H18" s="23">
        <f t="shared" si="0"/>
        <v>4.6296296296296294E-3</v>
      </c>
      <c r="I18" s="23">
        <f t="shared" si="2"/>
        <v>0.19351851851851853</v>
      </c>
      <c r="J18" s="12"/>
      <c r="K18" s="12"/>
      <c r="L18" s="12"/>
      <c r="M18" s="5"/>
    </row>
    <row r="19" spans="1:13" x14ac:dyDescent="0.2">
      <c r="A19" s="5">
        <v>77</v>
      </c>
      <c r="B19" s="61" t="s">
        <v>49</v>
      </c>
      <c r="C19" s="61"/>
      <c r="D19" s="35" t="s">
        <v>43</v>
      </c>
      <c r="E19" s="18">
        <v>22.5</v>
      </c>
      <c r="F19" s="19">
        <v>3</v>
      </c>
      <c r="G19" s="24">
        <f t="shared" si="1"/>
        <v>17.5</v>
      </c>
      <c r="H19" s="23">
        <f t="shared" si="0"/>
        <v>5.5555555555555558E-3</v>
      </c>
      <c r="I19" s="23">
        <f t="shared" si="2"/>
        <v>0.1990740740740741</v>
      </c>
      <c r="J19" s="12"/>
      <c r="K19" s="12"/>
      <c r="L19" s="12"/>
      <c r="M19" s="5"/>
    </row>
    <row r="20" spans="1:13" x14ac:dyDescent="0.2">
      <c r="A20" s="5">
        <v>77</v>
      </c>
      <c r="B20" s="61" t="s">
        <v>42</v>
      </c>
      <c r="C20" s="61"/>
      <c r="D20" s="35" t="s">
        <v>50</v>
      </c>
      <c r="E20" s="18">
        <v>22.5</v>
      </c>
      <c r="F20" s="19">
        <v>6</v>
      </c>
      <c r="G20" s="24">
        <f t="shared" si="1"/>
        <v>23.5</v>
      </c>
      <c r="H20" s="23">
        <f t="shared" si="0"/>
        <v>1.1111111111111112E-2</v>
      </c>
      <c r="I20" s="23">
        <f t="shared" si="2"/>
        <v>0.2101851851851852</v>
      </c>
      <c r="J20" s="12"/>
      <c r="K20" s="12"/>
      <c r="L20" s="12"/>
      <c r="M20" s="5"/>
    </row>
    <row r="21" spans="1:13" x14ac:dyDescent="0.2">
      <c r="A21" s="5">
        <v>77</v>
      </c>
      <c r="B21" s="46" t="s">
        <v>30</v>
      </c>
      <c r="C21" s="45"/>
      <c r="D21" s="28" t="s">
        <v>29</v>
      </c>
      <c r="E21" s="18">
        <v>22.5</v>
      </c>
      <c r="F21" s="19">
        <v>7</v>
      </c>
      <c r="G21" s="24">
        <f t="shared" si="1"/>
        <v>30.5</v>
      </c>
      <c r="H21" s="23">
        <f t="shared" si="0"/>
        <v>1.2962962962962963E-2</v>
      </c>
      <c r="I21" s="23">
        <f t="shared" si="2"/>
        <v>0.22314814814814815</v>
      </c>
      <c r="J21" s="12"/>
      <c r="K21" s="12"/>
      <c r="L21" s="12"/>
      <c r="M21" s="5"/>
    </row>
    <row r="22" spans="1:13" x14ac:dyDescent="0.2">
      <c r="A22" s="5">
        <v>77</v>
      </c>
      <c r="B22" s="46" t="s">
        <v>31</v>
      </c>
      <c r="C22" s="45"/>
      <c r="D22" s="28" t="s">
        <v>32</v>
      </c>
      <c r="E22" s="18">
        <v>22.5</v>
      </c>
      <c r="F22" s="19">
        <v>4</v>
      </c>
      <c r="G22" s="24">
        <f t="shared" si="1"/>
        <v>34.5</v>
      </c>
      <c r="H22" s="23">
        <f t="shared" si="0"/>
        <v>7.4074074074074077E-3</v>
      </c>
      <c r="I22" s="23">
        <f t="shared" si="2"/>
        <v>0.23055555555555557</v>
      </c>
      <c r="J22" s="12"/>
      <c r="K22" s="12"/>
      <c r="L22" s="12"/>
      <c r="M22" s="5"/>
    </row>
    <row r="23" spans="1:13" x14ac:dyDescent="0.2">
      <c r="A23" s="5">
        <v>77</v>
      </c>
      <c r="B23" s="54" t="s">
        <v>34</v>
      </c>
      <c r="C23" s="54"/>
      <c r="D23" s="5"/>
      <c r="E23" s="18">
        <v>22.5</v>
      </c>
      <c r="F23" s="19">
        <v>7.5</v>
      </c>
      <c r="G23" s="24">
        <f t="shared" si="1"/>
        <v>42</v>
      </c>
      <c r="H23" s="23">
        <f t="shared" si="0"/>
        <v>1.3888888888888888E-2</v>
      </c>
      <c r="I23" s="23">
        <f t="shared" si="2"/>
        <v>0.24444444444444446</v>
      </c>
      <c r="J23" s="12"/>
      <c r="K23" s="12">
        <v>1.3888888888888888E-2</v>
      </c>
      <c r="L23" s="30">
        <f>I23-J14</f>
        <v>7.7777777777777807E-2</v>
      </c>
      <c r="M23" s="5"/>
    </row>
    <row r="24" spans="1:13" x14ac:dyDescent="0.2">
      <c r="A24" s="5">
        <v>77</v>
      </c>
      <c r="B24" s="54" t="s">
        <v>34</v>
      </c>
      <c r="C24" s="54"/>
      <c r="D24" s="38" t="s">
        <v>35</v>
      </c>
      <c r="E24" s="18"/>
      <c r="F24" s="19"/>
      <c r="G24" s="24"/>
      <c r="H24" s="23"/>
      <c r="I24" s="23"/>
      <c r="J24" s="29">
        <f>I23+K23</f>
        <v>0.25833333333333336</v>
      </c>
      <c r="K24" s="12"/>
      <c r="L24" s="12"/>
      <c r="M24" s="5"/>
    </row>
    <row r="25" spans="1:13" x14ac:dyDescent="0.2">
      <c r="A25" s="5">
        <v>89</v>
      </c>
      <c r="B25" s="46" t="s">
        <v>36</v>
      </c>
      <c r="C25" s="45"/>
      <c r="D25" s="28" t="s">
        <v>35</v>
      </c>
      <c r="E25" s="18">
        <v>22.5</v>
      </c>
      <c r="F25" s="19">
        <v>9</v>
      </c>
      <c r="G25" s="24">
        <f>IF(F25="","",F25+G23)</f>
        <v>51</v>
      </c>
      <c r="H25" s="23">
        <f t="shared" si="0"/>
        <v>1.6666666666666666E-2</v>
      </c>
      <c r="I25" s="23">
        <f>IF((F25=0),"",I23+K23+H25)</f>
        <v>0.27500000000000002</v>
      </c>
      <c r="J25" s="12"/>
      <c r="K25" s="12"/>
      <c r="L25" s="12"/>
      <c r="M25" s="5"/>
    </row>
    <row r="26" spans="1:13" x14ac:dyDescent="0.2">
      <c r="A26" s="5">
        <v>89</v>
      </c>
      <c r="B26" s="46" t="s">
        <v>37</v>
      </c>
      <c r="C26" s="45"/>
      <c r="D26" s="28" t="s">
        <v>38</v>
      </c>
      <c r="E26" s="18">
        <v>22.5</v>
      </c>
      <c r="F26" s="19">
        <v>4</v>
      </c>
      <c r="G26" s="24">
        <f t="shared" ref="G26:G71" si="3">IF(F26="","",F26+G25)</f>
        <v>55</v>
      </c>
      <c r="H26" s="23">
        <f t="shared" si="0"/>
        <v>7.4074074074074077E-3</v>
      </c>
      <c r="I26" s="23">
        <f t="shared" ref="I26:I71" si="4">IF((F26=0),"",I25+K25+H26)</f>
        <v>0.28240740740740744</v>
      </c>
      <c r="J26" s="12"/>
      <c r="K26" s="12"/>
      <c r="L26" s="12"/>
      <c r="M26" s="5"/>
    </row>
    <row r="27" spans="1:13" x14ac:dyDescent="0.2">
      <c r="A27" s="5">
        <v>89</v>
      </c>
      <c r="B27" s="46" t="s">
        <v>33</v>
      </c>
      <c r="C27" s="45"/>
      <c r="D27" s="28" t="s">
        <v>44</v>
      </c>
      <c r="E27" s="18">
        <v>22.5</v>
      </c>
      <c r="F27" s="19">
        <v>12</v>
      </c>
      <c r="G27" s="24">
        <f t="shared" si="3"/>
        <v>67</v>
      </c>
      <c r="H27" s="23">
        <f t="shared" si="0"/>
        <v>2.2222222222222223E-2</v>
      </c>
      <c r="I27" s="23">
        <f t="shared" si="4"/>
        <v>0.30462962962962964</v>
      </c>
      <c r="J27" s="12"/>
      <c r="K27" s="12"/>
      <c r="L27" s="12"/>
      <c r="M27" s="5"/>
    </row>
    <row r="28" spans="1:13" x14ac:dyDescent="0.2">
      <c r="A28" s="5">
        <v>89</v>
      </c>
      <c r="B28" s="72" t="s">
        <v>39</v>
      </c>
      <c r="C28" s="73"/>
      <c r="D28" s="28" t="s">
        <v>40</v>
      </c>
      <c r="E28" s="18">
        <v>22.5</v>
      </c>
      <c r="F28" s="19">
        <v>4</v>
      </c>
      <c r="G28" s="24">
        <f t="shared" si="3"/>
        <v>71</v>
      </c>
      <c r="H28" s="23">
        <f t="shared" si="0"/>
        <v>7.4074074074074077E-3</v>
      </c>
      <c r="I28" s="23">
        <f t="shared" si="4"/>
        <v>0.31203703703703706</v>
      </c>
      <c r="J28" s="12"/>
      <c r="K28" s="12"/>
      <c r="L28" s="12"/>
      <c r="M28" s="5"/>
    </row>
    <row r="29" spans="1:13" x14ac:dyDescent="0.2">
      <c r="A29" s="5">
        <v>89</v>
      </c>
      <c r="B29" s="54" t="s">
        <v>41</v>
      </c>
      <c r="C29" s="54"/>
      <c r="D29" s="5"/>
      <c r="E29" s="18">
        <v>22.5</v>
      </c>
      <c r="F29" s="19">
        <v>10.5</v>
      </c>
      <c r="G29" s="24">
        <f t="shared" si="3"/>
        <v>81.5</v>
      </c>
      <c r="H29" s="23">
        <f t="shared" si="0"/>
        <v>1.9444444444444445E-2</v>
      </c>
      <c r="I29" s="23">
        <f t="shared" si="4"/>
        <v>0.33148148148148149</v>
      </c>
      <c r="J29" s="12"/>
      <c r="K29" s="29">
        <v>2.7777777777777776E-2</v>
      </c>
      <c r="L29" s="30">
        <f>I29-J24</f>
        <v>7.3148148148148129E-2</v>
      </c>
      <c r="M29" s="5"/>
    </row>
    <row r="30" spans="1:13" x14ac:dyDescent="0.2">
      <c r="A30" s="5">
        <v>89</v>
      </c>
      <c r="B30" s="54" t="s">
        <v>41</v>
      </c>
      <c r="C30" s="54"/>
      <c r="D30" s="28" t="s">
        <v>89</v>
      </c>
      <c r="E30" s="18"/>
      <c r="F30" s="19"/>
      <c r="G30" s="24"/>
      <c r="H30" s="23"/>
      <c r="I30" s="23"/>
      <c r="J30" s="29">
        <f>I29+K29</f>
        <v>0.35925925925925928</v>
      </c>
      <c r="K30" s="29"/>
      <c r="L30" s="30"/>
      <c r="M30" s="5"/>
    </row>
    <row r="31" spans="1:13" x14ac:dyDescent="0.2">
      <c r="A31" s="5">
        <v>89</v>
      </c>
      <c r="B31" s="46" t="s">
        <v>81</v>
      </c>
      <c r="C31" s="45"/>
      <c r="D31" s="28" t="s">
        <v>90</v>
      </c>
      <c r="E31" s="18">
        <v>22.5</v>
      </c>
      <c r="F31" s="19">
        <v>4.5</v>
      </c>
      <c r="G31" s="24">
        <f>IF(F31="","",F31+G29)</f>
        <v>86</v>
      </c>
      <c r="H31" s="23">
        <f t="shared" si="0"/>
        <v>8.3333333333333332E-3</v>
      </c>
      <c r="I31" s="23">
        <f>IF((F31=0),"",I29+K29+H31)</f>
        <v>0.36759259259259264</v>
      </c>
      <c r="J31" s="12"/>
      <c r="K31" s="12"/>
      <c r="L31" s="12"/>
      <c r="M31" s="5"/>
    </row>
    <row r="32" spans="1:13" x14ac:dyDescent="0.2">
      <c r="A32" s="5">
        <v>89</v>
      </c>
      <c r="B32" s="46" t="s">
        <v>82</v>
      </c>
      <c r="C32" s="45"/>
      <c r="D32" s="28" t="s">
        <v>90</v>
      </c>
      <c r="E32" s="18">
        <v>22.5</v>
      </c>
      <c r="F32" s="19">
        <v>9.5</v>
      </c>
      <c r="G32" s="24">
        <f t="shared" si="3"/>
        <v>95.5</v>
      </c>
      <c r="H32" s="23">
        <f t="shared" si="0"/>
        <v>1.7592592592592594E-2</v>
      </c>
      <c r="I32" s="23">
        <f t="shared" si="4"/>
        <v>0.38518518518518524</v>
      </c>
      <c r="J32" s="12"/>
      <c r="K32" s="12"/>
      <c r="L32" s="12"/>
      <c r="M32" s="5"/>
    </row>
    <row r="33" spans="1:13" x14ac:dyDescent="0.2">
      <c r="A33" s="5">
        <v>89</v>
      </c>
      <c r="B33" s="46" t="s">
        <v>83</v>
      </c>
      <c r="C33" s="45"/>
      <c r="D33" s="28" t="s">
        <v>91</v>
      </c>
      <c r="E33" s="18">
        <v>22.5</v>
      </c>
      <c r="F33" s="19">
        <v>5.5</v>
      </c>
      <c r="G33" s="24">
        <f t="shared" si="3"/>
        <v>101</v>
      </c>
      <c r="H33" s="23">
        <f t="shared" si="0"/>
        <v>1.0185185185185184E-2</v>
      </c>
      <c r="I33" s="23">
        <f t="shared" si="4"/>
        <v>0.39537037037037043</v>
      </c>
      <c r="J33" s="12"/>
      <c r="K33" s="12"/>
      <c r="L33" s="12"/>
      <c r="M33" s="5"/>
    </row>
    <row r="34" spans="1:13" x14ac:dyDescent="0.2">
      <c r="A34" s="5">
        <v>89</v>
      </c>
      <c r="B34" s="46" t="s">
        <v>84</v>
      </c>
      <c r="C34" s="45"/>
      <c r="D34" s="28" t="s">
        <v>91</v>
      </c>
      <c r="E34" s="18">
        <v>20</v>
      </c>
      <c r="F34" s="19">
        <v>8</v>
      </c>
      <c r="G34" s="24">
        <f t="shared" si="3"/>
        <v>109</v>
      </c>
      <c r="H34" s="23">
        <f t="shared" si="0"/>
        <v>1.6666666666666666E-2</v>
      </c>
      <c r="I34" s="23">
        <f t="shared" si="4"/>
        <v>0.41203703703703709</v>
      </c>
      <c r="J34" s="12"/>
      <c r="K34" s="12"/>
      <c r="L34" s="12"/>
      <c r="M34" s="5"/>
    </row>
    <row r="35" spans="1:13" x14ac:dyDescent="0.2">
      <c r="A35" s="5">
        <v>89</v>
      </c>
      <c r="B35" s="46" t="s">
        <v>85</v>
      </c>
      <c r="C35" s="45"/>
      <c r="D35" s="28" t="s">
        <v>92</v>
      </c>
      <c r="E35" s="18">
        <v>22.5</v>
      </c>
      <c r="F35" s="19">
        <v>2.5</v>
      </c>
      <c r="G35" s="24">
        <f t="shared" si="3"/>
        <v>111.5</v>
      </c>
      <c r="H35" s="23">
        <f t="shared" si="0"/>
        <v>4.6296296296296294E-3</v>
      </c>
      <c r="I35" s="23">
        <f t="shared" si="4"/>
        <v>0.41666666666666674</v>
      </c>
      <c r="J35" s="12"/>
      <c r="K35" s="12"/>
      <c r="L35" s="12"/>
      <c r="M35" s="5"/>
    </row>
    <row r="36" spans="1:13" x14ac:dyDescent="0.2">
      <c r="A36" s="5">
        <v>89</v>
      </c>
      <c r="B36" s="46" t="s">
        <v>86</v>
      </c>
      <c r="C36" s="45"/>
      <c r="D36" s="28" t="s">
        <v>93</v>
      </c>
      <c r="E36" s="18">
        <v>20</v>
      </c>
      <c r="F36" s="19">
        <v>8</v>
      </c>
      <c r="G36" s="24">
        <f t="shared" si="3"/>
        <v>119.5</v>
      </c>
      <c r="H36" s="23">
        <f t="shared" si="0"/>
        <v>1.6666666666666666E-2</v>
      </c>
      <c r="I36" s="23">
        <f t="shared" si="4"/>
        <v>0.4333333333333334</v>
      </c>
      <c r="J36" s="12"/>
      <c r="K36" s="12"/>
      <c r="L36" s="12"/>
      <c r="M36" s="5"/>
    </row>
    <row r="37" spans="1:13" x14ac:dyDescent="0.2">
      <c r="A37" s="5">
        <v>89</v>
      </c>
      <c r="B37" s="46" t="s">
        <v>87</v>
      </c>
      <c r="C37" s="45"/>
      <c r="D37" s="28" t="s">
        <v>94</v>
      </c>
      <c r="E37" s="18">
        <v>22.5</v>
      </c>
      <c r="F37" s="19">
        <v>9</v>
      </c>
      <c r="G37" s="24">
        <f t="shared" si="3"/>
        <v>128.5</v>
      </c>
      <c r="H37" s="23">
        <f t="shared" si="0"/>
        <v>1.6666666666666666E-2</v>
      </c>
      <c r="I37" s="23">
        <f t="shared" si="4"/>
        <v>0.45000000000000007</v>
      </c>
      <c r="J37" s="12"/>
      <c r="K37" s="12"/>
      <c r="L37" s="12"/>
      <c r="M37" s="5"/>
    </row>
    <row r="38" spans="1:13" x14ac:dyDescent="0.2">
      <c r="A38" s="5">
        <v>89</v>
      </c>
      <c r="B38" s="46" t="s">
        <v>88</v>
      </c>
      <c r="C38" s="45"/>
      <c r="D38" s="28" t="s">
        <v>94</v>
      </c>
      <c r="E38" s="18">
        <v>22.5</v>
      </c>
      <c r="F38" s="19">
        <v>10.5</v>
      </c>
      <c r="G38" s="24">
        <f t="shared" si="3"/>
        <v>139</v>
      </c>
      <c r="H38" s="23">
        <f t="shared" si="0"/>
        <v>1.9444444444444445E-2</v>
      </c>
      <c r="I38" s="23">
        <f t="shared" si="4"/>
        <v>0.4694444444444445</v>
      </c>
      <c r="J38" s="12"/>
      <c r="K38" s="12"/>
      <c r="L38" s="12"/>
      <c r="M38" s="5"/>
    </row>
    <row r="39" spans="1:13" x14ac:dyDescent="0.2">
      <c r="A39" s="5">
        <v>89</v>
      </c>
      <c r="B39" s="54" t="s">
        <v>80</v>
      </c>
      <c r="C39" s="54"/>
      <c r="D39" s="5"/>
      <c r="E39" s="18">
        <v>22.5</v>
      </c>
      <c r="F39" s="19">
        <v>6</v>
      </c>
      <c r="G39" s="24">
        <f t="shared" si="3"/>
        <v>145</v>
      </c>
      <c r="H39" s="23">
        <f t="shared" si="0"/>
        <v>1.1111111111111112E-2</v>
      </c>
      <c r="I39" s="23">
        <f t="shared" si="4"/>
        <v>0.48055555555555562</v>
      </c>
      <c r="J39" s="12"/>
      <c r="K39" s="29">
        <v>1.3888888888888888E-2</v>
      </c>
      <c r="L39" s="30">
        <f>I39-J30</f>
        <v>0.12129629629629635</v>
      </c>
      <c r="M39" s="5"/>
    </row>
    <row r="40" spans="1:13" x14ac:dyDescent="0.2">
      <c r="A40" s="5">
        <v>89</v>
      </c>
      <c r="B40" s="54" t="s">
        <v>80</v>
      </c>
      <c r="C40" s="54"/>
      <c r="D40" s="28" t="s">
        <v>99</v>
      </c>
      <c r="E40" s="18"/>
      <c r="F40" s="19"/>
      <c r="G40" s="24" t="str">
        <f t="shared" si="3"/>
        <v/>
      </c>
      <c r="H40" s="23" t="str">
        <f t="shared" si="0"/>
        <v/>
      </c>
      <c r="I40" s="23" t="str">
        <f t="shared" si="4"/>
        <v/>
      </c>
      <c r="J40" s="12">
        <f>I39+K39</f>
        <v>0.49444444444444452</v>
      </c>
      <c r="K40" s="12"/>
      <c r="L40" s="12"/>
      <c r="M40" s="5"/>
    </row>
    <row r="41" spans="1:13" x14ac:dyDescent="0.2">
      <c r="A41" s="5">
        <v>89</v>
      </c>
      <c r="B41" s="46" t="s">
        <v>95</v>
      </c>
      <c r="C41" s="45"/>
      <c r="D41" s="28" t="s">
        <v>100</v>
      </c>
      <c r="E41" s="18">
        <v>22.5</v>
      </c>
      <c r="F41" s="19">
        <v>4</v>
      </c>
      <c r="G41" s="24">
        <f>IF(F41="","",F41+G39)</f>
        <v>149</v>
      </c>
      <c r="H41" s="23">
        <f t="shared" ref="H41" si="5">IF((F41=0),"",F41/E41/24)</f>
        <v>7.4074074074074077E-3</v>
      </c>
      <c r="I41" s="23">
        <f>IF((F41=0),"",I39+K39+H41)</f>
        <v>0.50185185185185188</v>
      </c>
      <c r="J41" s="12"/>
      <c r="K41" s="12"/>
      <c r="L41" s="12"/>
      <c r="M41" s="5"/>
    </row>
    <row r="42" spans="1:13" x14ac:dyDescent="0.2">
      <c r="A42" s="5">
        <v>89</v>
      </c>
      <c r="B42" s="46" t="s">
        <v>96</v>
      </c>
      <c r="C42" s="45"/>
      <c r="D42" s="28" t="s">
        <v>101</v>
      </c>
      <c r="E42" s="18">
        <v>22.5</v>
      </c>
      <c r="F42" s="19">
        <v>3</v>
      </c>
      <c r="G42" s="24">
        <f t="shared" si="3"/>
        <v>152</v>
      </c>
      <c r="H42" s="23">
        <f t="shared" si="0"/>
        <v>5.5555555555555558E-3</v>
      </c>
      <c r="I42" s="23">
        <f t="shared" si="4"/>
        <v>0.50740740740740742</v>
      </c>
      <c r="J42" s="12"/>
      <c r="K42" s="12"/>
      <c r="L42" s="12"/>
      <c r="M42" s="5"/>
    </row>
    <row r="43" spans="1:13" x14ac:dyDescent="0.2">
      <c r="A43" s="5">
        <v>89</v>
      </c>
      <c r="B43" s="46" t="s">
        <v>97</v>
      </c>
      <c r="C43" s="45"/>
      <c r="D43" s="32" t="s">
        <v>102</v>
      </c>
      <c r="E43" s="18">
        <v>22.5</v>
      </c>
      <c r="F43" s="19">
        <v>6.5</v>
      </c>
      <c r="G43" s="24">
        <f t="shared" si="3"/>
        <v>158.5</v>
      </c>
      <c r="H43" s="23">
        <f t="shared" si="0"/>
        <v>1.2037037037037035E-2</v>
      </c>
      <c r="I43" s="23">
        <f t="shared" si="4"/>
        <v>0.51944444444444449</v>
      </c>
      <c r="J43" s="12"/>
      <c r="K43" s="12"/>
      <c r="L43" s="12"/>
      <c r="M43" s="5"/>
    </row>
    <row r="44" spans="1:13" x14ac:dyDescent="0.2">
      <c r="A44" s="5">
        <v>89</v>
      </c>
      <c r="B44" s="46" t="s">
        <v>98</v>
      </c>
      <c r="C44" s="45"/>
      <c r="D44" s="28" t="s">
        <v>103</v>
      </c>
      <c r="E44" s="18">
        <v>22.5</v>
      </c>
      <c r="F44" s="19">
        <v>4</v>
      </c>
      <c r="G44" s="24">
        <f t="shared" si="3"/>
        <v>162.5</v>
      </c>
      <c r="H44" s="23">
        <f t="shared" si="0"/>
        <v>7.4074074074074077E-3</v>
      </c>
      <c r="I44" s="23">
        <f t="shared" si="4"/>
        <v>0.5268518518518519</v>
      </c>
      <c r="J44" s="12"/>
      <c r="K44" s="12"/>
      <c r="L44" s="12"/>
      <c r="M44" s="5"/>
    </row>
    <row r="45" spans="1:13" x14ac:dyDescent="0.2">
      <c r="A45" s="5">
        <v>89</v>
      </c>
      <c r="B45" s="54" t="s">
        <v>41</v>
      </c>
      <c r="C45" s="54"/>
      <c r="D45" s="5"/>
      <c r="E45" s="18">
        <v>22.5</v>
      </c>
      <c r="F45" s="19">
        <v>9</v>
      </c>
      <c r="G45" s="24">
        <f t="shared" si="3"/>
        <v>171.5</v>
      </c>
      <c r="H45" s="23">
        <f t="shared" si="0"/>
        <v>1.6666666666666666E-2</v>
      </c>
      <c r="I45" s="23">
        <f t="shared" si="4"/>
        <v>0.54351851851851862</v>
      </c>
      <c r="J45" s="12"/>
      <c r="K45" s="12">
        <v>6.25E-2</v>
      </c>
      <c r="L45" s="30">
        <f>I45-J40</f>
        <v>4.9074074074074103E-2</v>
      </c>
      <c r="M45" s="5"/>
    </row>
    <row r="46" spans="1:13" x14ac:dyDescent="0.2">
      <c r="A46" s="5">
        <v>89</v>
      </c>
      <c r="B46" s="54" t="s">
        <v>41</v>
      </c>
      <c r="C46" s="54"/>
      <c r="D46" s="28" t="s">
        <v>90</v>
      </c>
      <c r="E46" s="18"/>
      <c r="F46" s="19"/>
      <c r="G46" s="24" t="str">
        <f t="shared" si="3"/>
        <v/>
      </c>
      <c r="H46" s="23" t="str">
        <f t="shared" si="0"/>
        <v/>
      </c>
      <c r="I46" s="23" t="str">
        <f t="shared" si="4"/>
        <v/>
      </c>
      <c r="J46" s="12">
        <f>I45+K45</f>
        <v>0.60601851851851862</v>
      </c>
      <c r="K46" s="12"/>
      <c r="L46" s="12"/>
      <c r="M46" s="5"/>
    </row>
    <row r="47" spans="1:13" x14ac:dyDescent="0.2">
      <c r="A47" s="5">
        <v>89</v>
      </c>
      <c r="B47" s="46" t="s">
        <v>58</v>
      </c>
      <c r="C47" s="45"/>
      <c r="D47" s="28" t="s">
        <v>109</v>
      </c>
      <c r="E47" s="18">
        <v>22.5</v>
      </c>
      <c r="F47" s="19">
        <v>7.5</v>
      </c>
      <c r="G47" s="24">
        <f>IF(F47="","",F47+G45)</f>
        <v>179</v>
      </c>
      <c r="H47" s="23">
        <f t="shared" si="0"/>
        <v>1.3888888888888888E-2</v>
      </c>
      <c r="I47" s="23">
        <f>IF((F47=0),"",I45+K45+H47)</f>
        <v>0.61990740740740746</v>
      </c>
      <c r="J47" s="12"/>
      <c r="K47" s="12"/>
      <c r="L47" s="12"/>
      <c r="M47" s="5"/>
    </row>
    <row r="48" spans="1:13" x14ac:dyDescent="0.2">
      <c r="A48" s="5">
        <v>89</v>
      </c>
      <c r="B48" s="46" t="s">
        <v>104</v>
      </c>
      <c r="C48" s="45"/>
      <c r="D48" s="28" t="s">
        <v>110</v>
      </c>
      <c r="E48" s="18">
        <v>22.5</v>
      </c>
      <c r="F48" s="19">
        <v>15</v>
      </c>
      <c r="G48" s="24">
        <f t="shared" si="3"/>
        <v>194</v>
      </c>
      <c r="H48" s="23">
        <f t="shared" si="0"/>
        <v>2.7777777777777776E-2</v>
      </c>
      <c r="I48" s="23">
        <f t="shared" si="4"/>
        <v>0.64768518518518525</v>
      </c>
      <c r="J48" s="12"/>
      <c r="K48" s="12"/>
      <c r="L48" s="12"/>
      <c r="M48" s="5"/>
    </row>
    <row r="49" spans="1:15" x14ac:dyDescent="0.2">
      <c r="A49" s="5">
        <v>89</v>
      </c>
      <c r="B49" s="46" t="s">
        <v>105</v>
      </c>
      <c r="C49" s="45"/>
      <c r="D49" s="28" t="s">
        <v>111</v>
      </c>
      <c r="E49" s="18">
        <v>22.5</v>
      </c>
      <c r="F49" s="19">
        <v>11</v>
      </c>
      <c r="G49" s="24">
        <f t="shared" si="3"/>
        <v>205</v>
      </c>
      <c r="H49" s="23">
        <f t="shared" si="0"/>
        <v>2.0370370370370369E-2</v>
      </c>
      <c r="I49" s="23">
        <f t="shared" si="4"/>
        <v>0.66805555555555562</v>
      </c>
      <c r="J49" s="12"/>
      <c r="K49" s="12"/>
      <c r="L49" s="12"/>
      <c r="M49" s="5"/>
    </row>
    <row r="50" spans="1:15" x14ac:dyDescent="0.2">
      <c r="A50" s="5">
        <v>10</v>
      </c>
      <c r="B50" s="46" t="s">
        <v>106</v>
      </c>
      <c r="C50" s="45"/>
      <c r="D50" s="28" t="s">
        <v>112</v>
      </c>
      <c r="E50" s="18">
        <v>22.5</v>
      </c>
      <c r="F50" s="19">
        <v>4</v>
      </c>
      <c r="G50" s="24">
        <f t="shared" si="3"/>
        <v>209</v>
      </c>
      <c r="H50" s="23">
        <f t="shared" si="0"/>
        <v>7.4074074074074077E-3</v>
      </c>
      <c r="I50" s="23">
        <f t="shared" si="4"/>
        <v>0.67546296296296304</v>
      </c>
      <c r="J50" s="12"/>
      <c r="K50" s="12"/>
      <c r="L50" s="12"/>
      <c r="M50" s="5"/>
    </row>
    <row r="51" spans="1:15" x14ac:dyDescent="0.2">
      <c r="A51" s="5">
        <v>10</v>
      </c>
      <c r="B51" s="46" t="s">
        <v>107</v>
      </c>
      <c r="C51" s="45"/>
      <c r="D51" s="28" t="s">
        <v>113</v>
      </c>
      <c r="E51" s="18">
        <v>22.5</v>
      </c>
      <c r="F51" s="19">
        <v>4</v>
      </c>
      <c r="G51" s="24">
        <f t="shared" si="3"/>
        <v>213</v>
      </c>
      <c r="H51" s="23">
        <f t="shared" si="0"/>
        <v>7.4074074074074077E-3</v>
      </c>
      <c r="I51" s="23">
        <f t="shared" si="4"/>
        <v>0.68287037037037046</v>
      </c>
      <c r="J51" s="12"/>
      <c r="K51" s="12"/>
      <c r="L51" s="12"/>
      <c r="M51" s="5"/>
    </row>
    <row r="52" spans="1:15" x14ac:dyDescent="0.2">
      <c r="A52" s="5">
        <v>10</v>
      </c>
      <c r="B52" s="46" t="s">
        <v>108</v>
      </c>
      <c r="C52" s="45"/>
      <c r="D52" s="28" t="s">
        <v>114</v>
      </c>
      <c r="E52" s="18">
        <v>22.5</v>
      </c>
      <c r="F52" s="19">
        <v>4</v>
      </c>
      <c r="G52" s="24">
        <f t="shared" si="3"/>
        <v>217</v>
      </c>
      <c r="H52" s="23">
        <f t="shared" si="0"/>
        <v>7.4074074074074077E-3</v>
      </c>
      <c r="I52" s="23">
        <f t="shared" si="4"/>
        <v>0.69027777777777788</v>
      </c>
      <c r="J52" s="12"/>
      <c r="K52" s="12"/>
      <c r="L52" s="12"/>
      <c r="M52" s="5"/>
    </row>
    <row r="53" spans="1:15" x14ac:dyDescent="0.2">
      <c r="A53" s="5">
        <v>10</v>
      </c>
      <c r="B53" s="54" t="s">
        <v>67</v>
      </c>
      <c r="C53" s="54"/>
      <c r="D53" s="28"/>
      <c r="E53" s="18">
        <v>22.5</v>
      </c>
      <c r="F53" s="19">
        <v>12</v>
      </c>
      <c r="G53" s="24">
        <f t="shared" si="3"/>
        <v>229</v>
      </c>
      <c r="H53" s="23">
        <f t="shared" si="0"/>
        <v>2.2222222222222223E-2</v>
      </c>
      <c r="I53" s="23">
        <f t="shared" si="4"/>
        <v>0.71250000000000013</v>
      </c>
      <c r="J53" s="12"/>
      <c r="K53" s="12">
        <v>1.3888888888888888E-2</v>
      </c>
      <c r="L53" s="30">
        <f>I53-J46</f>
        <v>0.10648148148148151</v>
      </c>
      <c r="M53" s="5"/>
    </row>
    <row r="54" spans="1:15" x14ac:dyDescent="0.2">
      <c r="A54" s="5">
        <v>10</v>
      </c>
      <c r="B54" s="54" t="s">
        <v>67</v>
      </c>
      <c r="C54" s="54"/>
      <c r="D54" s="28"/>
      <c r="E54" s="18"/>
      <c r="F54" s="19"/>
      <c r="G54" s="24" t="str">
        <f t="shared" si="3"/>
        <v/>
      </c>
      <c r="H54" s="23" t="str">
        <f t="shared" si="0"/>
        <v/>
      </c>
      <c r="I54" s="23" t="str">
        <f t="shared" si="4"/>
        <v/>
      </c>
      <c r="J54" s="12">
        <f>I53+K53</f>
        <v>0.72638888888888897</v>
      </c>
      <c r="K54" s="12"/>
      <c r="L54" s="12"/>
      <c r="M54" s="5"/>
    </row>
    <row r="55" spans="1:15" x14ac:dyDescent="0.2">
      <c r="A55" s="5">
        <v>77</v>
      </c>
      <c r="B55" s="72" t="s">
        <v>69</v>
      </c>
      <c r="C55" s="73"/>
      <c r="D55" s="28" t="s">
        <v>68</v>
      </c>
      <c r="E55" s="18">
        <v>22.5</v>
      </c>
      <c r="F55" s="19">
        <v>7.5</v>
      </c>
      <c r="G55" s="24">
        <f>IF(F55="","",F55+G53)</f>
        <v>236.5</v>
      </c>
      <c r="H55" s="23">
        <f t="shared" ref="H55" si="6">IF((F55=0),"",F55/E55/24)</f>
        <v>1.3888888888888888E-2</v>
      </c>
      <c r="I55" s="23">
        <f>IF((F55=0),"",I53+K53+H55)</f>
        <v>0.74027777777777781</v>
      </c>
      <c r="J55" s="12"/>
      <c r="K55" s="12"/>
      <c r="L55" s="12"/>
      <c r="M55" s="5"/>
    </row>
    <row r="56" spans="1:15" x14ac:dyDescent="0.2">
      <c r="A56" s="5">
        <v>77</v>
      </c>
      <c r="B56" s="72" t="s">
        <v>70</v>
      </c>
      <c r="C56" s="73"/>
      <c r="D56" s="28" t="s">
        <v>71</v>
      </c>
      <c r="E56" s="18">
        <v>22.5</v>
      </c>
      <c r="F56" s="19">
        <v>4</v>
      </c>
      <c r="G56" s="24">
        <f t="shared" si="3"/>
        <v>240.5</v>
      </c>
      <c r="H56" s="23">
        <f t="shared" si="0"/>
        <v>7.4074074074074077E-3</v>
      </c>
      <c r="I56" s="23">
        <f t="shared" si="4"/>
        <v>0.74768518518518523</v>
      </c>
      <c r="J56" s="12"/>
      <c r="K56" s="12"/>
      <c r="L56" s="12"/>
      <c r="M56" s="5"/>
    </row>
    <row r="57" spans="1:15" x14ac:dyDescent="0.2">
      <c r="A57" s="5">
        <v>77</v>
      </c>
      <c r="B57" s="72" t="s">
        <v>59</v>
      </c>
      <c r="C57" s="73"/>
      <c r="D57" s="28" t="s">
        <v>63</v>
      </c>
      <c r="E57" s="18">
        <v>22.5</v>
      </c>
      <c r="F57" s="19">
        <v>10.5</v>
      </c>
      <c r="G57" s="24">
        <f t="shared" si="3"/>
        <v>251</v>
      </c>
      <c r="H57" s="23">
        <f t="shared" si="0"/>
        <v>1.9444444444444445E-2</v>
      </c>
      <c r="I57" s="23">
        <f t="shared" si="4"/>
        <v>0.76712962962962972</v>
      </c>
      <c r="J57" s="12"/>
      <c r="K57" s="12"/>
      <c r="L57" s="12"/>
      <c r="M57" s="5"/>
    </row>
    <row r="58" spans="1:15" x14ac:dyDescent="0.2">
      <c r="A58" s="5">
        <v>77</v>
      </c>
      <c r="B58" s="72" t="s">
        <v>60</v>
      </c>
      <c r="C58" s="73"/>
      <c r="D58" s="28" t="s">
        <v>64</v>
      </c>
      <c r="E58" s="18">
        <v>22.5</v>
      </c>
      <c r="F58" s="19">
        <v>4</v>
      </c>
      <c r="G58" s="24">
        <f t="shared" si="3"/>
        <v>255</v>
      </c>
      <c r="H58" s="23">
        <f t="shared" si="0"/>
        <v>7.4074074074074077E-3</v>
      </c>
      <c r="I58" s="23">
        <f t="shared" si="4"/>
        <v>0.77453703703703713</v>
      </c>
      <c r="J58" s="12"/>
      <c r="K58" s="12"/>
      <c r="L58" s="12"/>
      <c r="M58" s="5"/>
    </row>
    <row r="59" spans="1:15" x14ac:dyDescent="0.2">
      <c r="A59" s="5">
        <v>77</v>
      </c>
      <c r="B59" s="72" t="s">
        <v>61</v>
      </c>
      <c r="C59" s="73"/>
      <c r="D59" s="28" t="s">
        <v>64</v>
      </c>
      <c r="E59" s="18">
        <v>22.5</v>
      </c>
      <c r="F59" s="19">
        <v>3</v>
      </c>
      <c r="G59" s="24">
        <f t="shared" si="3"/>
        <v>258</v>
      </c>
      <c r="H59" s="23">
        <f t="shared" si="0"/>
        <v>5.5555555555555558E-3</v>
      </c>
      <c r="I59" s="23">
        <f t="shared" si="4"/>
        <v>0.78009259259259267</v>
      </c>
      <c r="J59" s="12"/>
      <c r="K59" s="12"/>
      <c r="L59" s="12"/>
      <c r="M59" s="5"/>
    </row>
    <row r="60" spans="1:15" x14ac:dyDescent="0.2">
      <c r="A60" s="5">
        <v>77</v>
      </c>
      <c r="B60" s="54" t="s">
        <v>62</v>
      </c>
      <c r="C60" s="54"/>
      <c r="E60" s="18">
        <v>22.5</v>
      </c>
      <c r="F60" s="19">
        <v>6</v>
      </c>
      <c r="G60" s="24">
        <f t="shared" si="3"/>
        <v>264</v>
      </c>
      <c r="H60" s="23">
        <f t="shared" si="0"/>
        <v>1.1111111111111112E-2</v>
      </c>
      <c r="I60" s="23">
        <f t="shared" si="4"/>
        <v>0.79120370370370374</v>
      </c>
      <c r="J60" s="12"/>
      <c r="K60" s="12">
        <v>1.3888888888888888E-2</v>
      </c>
      <c r="L60" s="30">
        <f>I60-J54</f>
        <v>6.481481481481477E-2</v>
      </c>
      <c r="M60" s="5"/>
    </row>
    <row r="61" spans="1:15" x14ac:dyDescent="0.2">
      <c r="A61" s="5">
        <v>77</v>
      </c>
      <c r="B61" s="54" t="s">
        <v>62</v>
      </c>
      <c r="C61" s="54"/>
      <c r="D61" s="28" t="s">
        <v>64</v>
      </c>
      <c r="E61" s="18"/>
      <c r="F61" s="19"/>
      <c r="G61" s="24"/>
      <c r="H61" s="23"/>
      <c r="I61" s="23"/>
      <c r="J61" s="12">
        <f>I60+K60</f>
        <v>0.80509259259259258</v>
      </c>
      <c r="K61" s="12"/>
      <c r="L61" s="30"/>
      <c r="M61" s="5"/>
      <c r="O61" s="34"/>
    </row>
    <row r="62" spans="1:15" x14ac:dyDescent="0.2">
      <c r="A62" s="5">
        <v>77</v>
      </c>
      <c r="B62" s="72" t="s">
        <v>72</v>
      </c>
      <c r="C62" s="74"/>
      <c r="D62" s="28" t="s">
        <v>76</v>
      </c>
      <c r="E62" s="18">
        <v>22.5</v>
      </c>
      <c r="F62" s="19">
        <v>4</v>
      </c>
      <c r="G62" s="24">
        <f>IF(F62="","",F62+G60)</f>
        <v>268</v>
      </c>
      <c r="H62" s="23">
        <f t="shared" ref="H62:H67" si="7">IF((F62=0),"",F62/E62/24)</f>
        <v>7.4074074074074077E-3</v>
      </c>
      <c r="I62" s="23">
        <f>IF((F62=0),"",I60+K60+H62)</f>
        <v>0.8125</v>
      </c>
      <c r="J62" s="12"/>
      <c r="K62" s="12"/>
      <c r="L62" s="30"/>
      <c r="M62" s="5"/>
    </row>
    <row r="63" spans="1:15" x14ac:dyDescent="0.2">
      <c r="A63" s="5">
        <v>77</v>
      </c>
      <c r="B63" s="72" t="s">
        <v>75</v>
      </c>
      <c r="C63" s="74"/>
      <c r="D63" s="28" t="s">
        <v>77</v>
      </c>
      <c r="E63" s="18">
        <v>22.5</v>
      </c>
      <c r="F63" s="19">
        <v>4</v>
      </c>
      <c r="G63" s="24">
        <f t="shared" ref="G63:G68" si="8">IF(F63="","",F63+G62)</f>
        <v>272</v>
      </c>
      <c r="H63" s="23">
        <f t="shared" si="7"/>
        <v>7.4074074074074077E-3</v>
      </c>
      <c r="I63" s="23">
        <f t="shared" ref="I63:I68" si="9">IF((F63=0),"",I62+K62+H63)</f>
        <v>0.81990740740740742</v>
      </c>
      <c r="J63" s="12"/>
      <c r="K63" s="12"/>
      <c r="L63" s="30"/>
      <c r="M63" s="5"/>
    </row>
    <row r="64" spans="1:15" x14ac:dyDescent="0.2">
      <c r="A64" s="5">
        <v>77</v>
      </c>
      <c r="B64" s="46" t="s">
        <v>65</v>
      </c>
      <c r="C64" s="45"/>
      <c r="D64" s="28" t="s">
        <v>78</v>
      </c>
      <c r="E64" s="18">
        <v>22.5</v>
      </c>
      <c r="F64" s="19">
        <v>9</v>
      </c>
      <c r="G64" s="24">
        <f t="shared" si="8"/>
        <v>281</v>
      </c>
      <c r="H64" s="23">
        <f t="shared" si="7"/>
        <v>1.6666666666666666E-2</v>
      </c>
      <c r="I64" s="23">
        <f t="shared" si="9"/>
        <v>0.83657407407407414</v>
      </c>
      <c r="J64" s="12"/>
      <c r="K64" s="12"/>
      <c r="L64" s="12"/>
      <c r="M64" s="5"/>
    </row>
    <row r="65" spans="1:13" x14ac:dyDescent="0.2">
      <c r="A65" s="5">
        <v>77</v>
      </c>
      <c r="B65" s="72" t="s">
        <v>115</v>
      </c>
      <c r="C65" s="73"/>
      <c r="D65" s="28" t="s">
        <v>119</v>
      </c>
      <c r="E65" s="18">
        <v>22.5</v>
      </c>
      <c r="F65" s="19">
        <v>3.5</v>
      </c>
      <c r="G65" s="24">
        <f>IF(F65="","",F65+G64)</f>
        <v>284.5</v>
      </c>
      <c r="H65" s="23">
        <f t="shared" si="7"/>
        <v>6.4814814814814813E-3</v>
      </c>
      <c r="I65" s="23">
        <f>IF((F65=0),"",I64+K64+H65)</f>
        <v>0.84305555555555567</v>
      </c>
      <c r="J65" s="12"/>
      <c r="K65" s="12"/>
      <c r="L65" s="12"/>
      <c r="M65" s="5"/>
    </row>
    <row r="66" spans="1:13" x14ac:dyDescent="0.2">
      <c r="A66" s="5">
        <v>77</v>
      </c>
      <c r="B66" s="72" t="s">
        <v>116</v>
      </c>
      <c r="C66" s="73"/>
      <c r="D66" s="28" t="s">
        <v>71</v>
      </c>
      <c r="E66" s="18">
        <v>22.5</v>
      </c>
      <c r="F66" s="19">
        <v>9.5</v>
      </c>
      <c r="G66" s="24">
        <f t="shared" si="8"/>
        <v>294</v>
      </c>
      <c r="H66" s="23">
        <f t="shared" si="7"/>
        <v>1.7592592592592594E-2</v>
      </c>
      <c r="I66" s="23">
        <f t="shared" si="9"/>
        <v>0.86064814814814827</v>
      </c>
      <c r="J66" s="12"/>
      <c r="K66" s="12"/>
      <c r="L66" s="12"/>
      <c r="M66" s="5"/>
    </row>
    <row r="67" spans="1:13" x14ac:dyDescent="0.2">
      <c r="A67" s="5">
        <v>77</v>
      </c>
      <c r="B67" s="72" t="s">
        <v>118</v>
      </c>
      <c r="C67" s="73"/>
      <c r="D67" s="28" t="s">
        <v>120</v>
      </c>
      <c r="E67" s="18">
        <v>22.5</v>
      </c>
      <c r="F67" s="19">
        <v>5</v>
      </c>
      <c r="G67" s="24">
        <f t="shared" si="8"/>
        <v>299</v>
      </c>
      <c r="H67" s="23">
        <f t="shared" si="7"/>
        <v>9.2592592592592587E-3</v>
      </c>
      <c r="I67" s="23">
        <f t="shared" si="9"/>
        <v>0.86990740740740757</v>
      </c>
      <c r="J67" s="12"/>
      <c r="K67" s="12"/>
      <c r="L67" s="12"/>
      <c r="M67" s="5"/>
    </row>
    <row r="68" spans="1:13" x14ac:dyDescent="0.2">
      <c r="A68" s="5">
        <v>77</v>
      </c>
      <c r="B68" s="77" t="s">
        <v>66</v>
      </c>
      <c r="C68" s="77"/>
      <c r="D68" s="5"/>
      <c r="E68" s="18">
        <v>22.5</v>
      </c>
      <c r="F68" s="19">
        <v>4.5</v>
      </c>
      <c r="G68" s="24">
        <f t="shared" si="8"/>
        <v>303.5</v>
      </c>
      <c r="H68" s="23">
        <f t="shared" si="0"/>
        <v>8.3333333333333332E-3</v>
      </c>
      <c r="I68" s="23">
        <f t="shared" si="9"/>
        <v>0.87824074074074088</v>
      </c>
      <c r="J68" s="12"/>
      <c r="K68" s="12"/>
      <c r="L68" s="30">
        <f>I68-J61</f>
        <v>7.3148148148148295E-2</v>
      </c>
      <c r="M68" s="5"/>
    </row>
    <row r="69" spans="1:13" ht="15.75" x14ac:dyDescent="0.25">
      <c r="A69" s="5"/>
      <c r="B69" s="54"/>
      <c r="C69" s="54"/>
      <c r="D69" s="33"/>
      <c r="E69" s="18"/>
      <c r="F69" s="19"/>
      <c r="G69" s="24" t="str">
        <f>IF(F69="","",F69+#REF!)</f>
        <v/>
      </c>
      <c r="H69" s="23" t="str">
        <f t="shared" si="0"/>
        <v/>
      </c>
      <c r="I69" s="23" t="str">
        <f>IF((F69=0),"",#REF!+#REF!+H69)</f>
        <v/>
      </c>
      <c r="J69" s="12"/>
      <c r="K69" s="12"/>
      <c r="L69" s="12"/>
      <c r="M69" s="5"/>
    </row>
    <row r="70" spans="1:13" x14ac:dyDescent="0.2">
      <c r="A70" s="5"/>
      <c r="B70" s="45"/>
      <c r="C70" s="45"/>
      <c r="D70" s="5"/>
      <c r="E70" s="18"/>
      <c r="F70" s="19"/>
      <c r="G70" s="24" t="str">
        <f t="shared" si="3"/>
        <v/>
      </c>
      <c r="H70" s="23" t="str">
        <f t="shared" si="0"/>
        <v/>
      </c>
      <c r="I70" s="23" t="str">
        <f t="shared" si="4"/>
        <v/>
      </c>
      <c r="J70" s="12"/>
      <c r="K70" s="12"/>
      <c r="L70" s="12"/>
      <c r="M70" s="5"/>
    </row>
    <row r="71" spans="1:13" x14ac:dyDescent="0.2">
      <c r="A71" s="5"/>
      <c r="B71" s="45"/>
      <c r="C71" s="45"/>
      <c r="D71" s="5"/>
      <c r="E71" s="18"/>
      <c r="F71" s="19"/>
      <c r="G71" s="24" t="str">
        <f t="shared" si="3"/>
        <v/>
      </c>
      <c r="H71" s="23" t="str">
        <f t="shared" si="0"/>
        <v/>
      </c>
      <c r="I71" s="23" t="str">
        <f t="shared" si="4"/>
        <v/>
      </c>
      <c r="J71" s="12"/>
      <c r="K71" s="12"/>
      <c r="L71" s="12"/>
      <c r="M71" s="5"/>
    </row>
    <row r="72" spans="1:13" x14ac:dyDescent="0.2">
      <c r="A72" s="4"/>
      <c r="B72" s="43"/>
      <c r="C72" s="43"/>
      <c r="D72" s="4"/>
      <c r="E72" s="14"/>
      <c r="F72" s="15"/>
      <c r="G72" s="3"/>
      <c r="H72" s="16"/>
      <c r="I72" s="17"/>
      <c r="J72" s="17"/>
      <c r="K72" s="17"/>
      <c r="L72" s="17"/>
    </row>
    <row r="73" spans="1:13" x14ac:dyDescent="0.2">
      <c r="A73" s="4"/>
      <c r="B73" s="43"/>
      <c r="C73" s="43"/>
      <c r="D73" s="36" t="s">
        <v>52</v>
      </c>
      <c r="E73" s="14"/>
      <c r="F73" s="15"/>
      <c r="G73" s="3"/>
      <c r="H73" s="16"/>
      <c r="I73" s="39" t="s">
        <v>53</v>
      </c>
      <c r="J73" s="17"/>
      <c r="K73" s="17"/>
      <c r="L73" s="17"/>
    </row>
    <row r="74" spans="1:13" x14ac:dyDescent="0.2">
      <c r="A74" s="4"/>
      <c r="B74" s="43"/>
      <c r="C74" s="43"/>
      <c r="D74" s="4"/>
      <c r="E74" s="14"/>
      <c r="F74" s="15"/>
      <c r="G74" s="3"/>
      <c r="H74" s="16"/>
      <c r="I74" s="17"/>
      <c r="J74" s="17"/>
      <c r="K74" s="17"/>
      <c r="L74" s="17"/>
    </row>
    <row r="75" spans="1:13" x14ac:dyDescent="0.2">
      <c r="A75" s="4"/>
      <c r="B75" s="43"/>
      <c r="C75" s="43"/>
      <c r="D75" s="4"/>
      <c r="E75" s="14"/>
      <c r="F75" s="15"/>
      <c r="G75" s="3"/>
      <c r="H75" s="16"/>
      <c r="I75" s="17"/>
      <c r="J75" s="17"/>
      <c r="K75" s="17"/>
      <c r="L75" s="17"/>
    </row>
    <row r="76" spans="1:13" x14ac:dyDescent="0.2">
      <c r="A76" s="4"/>
      <c r="B76" s="75" t="s">
        <v>117</v>
      </c>
      <c r="C76" s="75"/>
      <c r="D76" s="36"/>
      <c r="E76" s="14"/>
      <c r="F76" s="15"/>
      <c r="G76" s="3"/>
      <c r="H76" s="16"/>
      <c r="I76" s="17"/>
      <c r="J76" s="17"/>
      <c r="K76" s="17"/>
      <c r="L76" s="17"/>
    </row>
    <row r="77" spans="1:13" x14ac:dyDescent="0.2">
      <c r="A77" s="4"/>
      <c r="B77" s="75" t="s">
        <v>45</v>
      </c>
      <c r="C77" s="75"/>
      <c r="D77" s="36"/>
      <c r="E77" s="14"/>
      <c r="F77" s="15"/>
      <c r="G77" s="3"/>
      <c r="H77" s="16"/>
      <c r="I77" s="17"/>
      <c r="J77" s="17"/>
      <c r="K77" s="17"/>
      <c r="L77" s="17"/>
    </row>
    <row r="78" spans="1:13" x14ac:dyDescent="0.2">
      <c r="A78" s="4"/>
      <c r="B78" s="75" t="s">
        <v>46</v>
      </c>
      <c r="C78" s="75"/>
      <c r="D78" s="36"/>
      <c r="E78" s="14"/>
      <c r="F78" s="15"/>
      <c r="G78" s="3"/>
      <c r="H78" s="16"/>
      <c r="I78" s="17"/>
      <c r="J78" s="17"/>
      <c r="K78" s="17"/>
      <c r="L78" s="17"/>
    </row>
    <row r="79" spans="1:13" x14ac:dyDescent="0.2">
      <c r="A79" s="4"/>
      <c r="B79" s="76" t="s">
        <v>74</v>
      </c>
      <c r="C79" s="76"/>
      <c r="D79" s="36"/>
      <c r="E79" s="14"/>
      <c r="F79" s="15"/>
      <c r="G79" s="3"/>
      <c r="H79" s="16"/>
      <c r="I79" s="17"/>
      <c r="J79" s="17"/>
      <c r="K79" s="17"/>
      <c r="L79" s="17"/>
    </row>
    <row r="80" spans="1:13" x14ac:dyDescent="0.2">
      <c r="A80" s="4"/>
      <c r="B80" s="78" t="s">
        <v>51</v>
      </c>
      <c r="C80" s="76"/>
      <c r="D80" s="37"/>
      <c r="E80" s="14"/>
      <c r="F80" s="15"/>
      <c r="G80" s="3"/>
      <c r="H80" s="16"/>
      <c r="I80" s="17"/>
      <c r="J80" s="17"/>
      <c r="K80" s="17"/>
      <c r="L80" s="17"/>
    </row>
    <row r="81" spans="1:17" x14ac:dyDescent="0.2">
      <c r="A81" s="4"/>
      <c r="B81" s="43"/>
      <c r="C81" s="43"/>
      <c r="D81" s="4"/>
      <c r="E81" s="14"/>
      <c r="F81" s="15"/>
      <c r="G81" s="3"/>
      <c r="H81" s="16"/>
      <c r="I81" s="17"/>
      <c r="J81" s="17"/>
      <c r="K81" s="17"/>
      <c r="L81" s="17"/>
    </row>
    <row r="82" spans="1:17" s="4" customFormat="1" x14ac:dyDescent="0.2">
      <c r="B82" s="43"/>
      <c r="C82" s="43"/>
      <c r="E82" s="14"/>
      <c r="F82" s="15"/>
      <c r="G82" s="3"/>
      <c r="H82" s="16"/>
      <c r="I82" s="17"/>
      <c r="J82" s="17"/>
      <c r="K82" s="17"/>
      <c r="L82" s="17"/>
      <c r="N82"/>
      <c r="O82"/>
      <c r="P82"/>
      <c r="Q82"/>
    </row>
    <row r="83" spans="1:17" s="4" customFormat="1" x14ac:dyDescent="0.2">
      <c r="B83" s="43"/>
      <c r="C83" s="43"/>
      <c r="E83" s="14"/>
      <c r="F83" s="15"/>
      <c r="G83" s="3"/>
      <c r="H83" s="16"/>
      <c r="I83" s="17"/>
      <c r="J83" s="17"/>
      <c r="K83" s="17"/>
      <c r="L83" s="17"/>
      <c r="N83"/>
      <c r="O83"/>
      <c r="P83"/>
      <c r="Q83"/>
    </row>
    <row r="84" spans="1:17" s="4" customFormat="1" x14ac:dyDescent="0.2">
      <c r="B84" s="43"/>
      <c r="C84" s="43"/>
      <c r="E84" s="14"/>
      <c r="F84" s="15"/>
      <c r="G84" s="3"/>
      <c r="H84" s="16"/>
      <c r="I84" s="17"/>
      <c r="J84" s="17"/>
      <c r="K84" s="17"/>
      <c r="L84" s="17"/>
      <c r="N84"/>
      <c r="O84"/>
      <c r="P84"/>
      <c r="Q84"/>
    </row>
    <row r="85" spans="1:17" s="4" customFormat="1" x14ac:dyDescent="0.2">
      <c r="B85" s="43"/>
      <c r="C85" s="43"/>
      <c r="E85" s="14"/>
      <c r="F85" s="15"/>
      <c r="G85" s="3"/>
      <c r="H85" s="16"/>
      <c r="I85" s="17"/>
      <c r="J85" s="17"/>
      <c r="K85" s="17"/>
      <c r="L85" s="17"/>
      <c r="N85"/>
      <c r="O85"/>
      <c r="P85"/>
      <c r="Q85"/>
    </row>
    <row r="86" spans="1:17" s="4" customFormat="1" x14ac:dyDescent="0.2">
      <c r="B86" s="43"/>
      <c r="C86" s="43"/>
      <c r="E86" s="14"/>
      <c r="F86" s="15"/>
      <c r="G86" s="3"/>
      <c r="H86" s="16"/>
      <c r="I86" s="17"/>
      <c r="J86" s="17"/>
      <c r="K86" s="17"/>
      <c r="L86" s="17"/>
      <c r="N86"/>
      <c r="O86"/>
      <c r="P86"/>
      <c r="Q86"/>
    </row>
    <row r="87" spans="1:17" s="4" customFormat="1" x14ac:dyDescent="0.2">
      <c r="B87" s="43"/>
      <c r="C87" s="43"/>
      <c r="E87" s="14"/>
      <c r="F87" s="15"/>
      <c r="G87" s="3"/>
      <c r="H87" s="16"/>
      <c r="I87" s="17"/>
      <c r="J87" s="17"/>
      <c r="K87" s="17"/>
      <c r="L87" s="17"/>
      <c r="N87"/>
      <c r="O87"/>
      <c r="P87"/>
      <c r="Q87"/>
    </row>
    <row r="88" spans="1:17" s="4" customFormat="1" x14ac:dyDescent="0.2">
      <c r="B88" s="43"/>
      <c r="C88" s="43"/>
      <c r="E88" s="14"/>
      <c r="F88" s="15"/>
      <c r="G88" s="3"/>
      <c r="H88" s="16"/>
      <c r="I88" s="17"/>
      <c r="J88" s="17"/>
      <c r="K88" s="17"/>
      <c r="L88" s="17"/>
      <c r="N88"/>
      <c r="O88"/>
      <c r="P88"/>
      <c r="Q88"/>
    </row>
    <row r="89" spans="1:17" s="4" customFormat="1" x14ac:dyDescent="0.2">
      <c r="B89" s="43"/>
      <c r="C89" s="43"/>
      <c r="E89" s="14"/>
      <c r="F89" s="15"/>
      <c r="G89" s="3"/>
      <c r="H89" s="16"/>
      <c r="I89" s="17"/>
      <c r="J89" s="17"/>
      <c r="K89" s="17"/>
      <c r="L89" s="17"/>
      <c r="N89"/>
      <c r="O89"/>
      <c r="P89"/>
      <c r="Q89"/>
    </row>
    <row r="90" spans="1:17" s="4" customFormat="1" x14ac:dyDescent="0.2">
      <c r="B90" s="43"/>
      <c r="C90" s="43"/>
      <c r="E90" s="14"/>
      <c r="F90" s="15"/>
      <c r="G90" s="3"/>
      <c r="H90" s="16"/>
      <c r="I90" s="17"/>
      <c r="J90" s="17"/>
      <c r="K90" s="17"/>
      <c r="L90" s="17"/>
      <c r="N90"/>
      <c r="O90"/>
      <c r="P90"/>
      <c r="Q90"/>
    </row>
    <row r="91" spans="1:17" s="4" customFormat="1" x14ac:dyDescent="0.2">
      <c r="B91" s="43"/>
      <c r="C91" s="43"/>
      <c r="E91" s="14"/>
      <c r="F91" s="15"/>
      <c r="G91" s="3"/>
      <c r="H91" s="16"/>
      <c r="I91" s="17"/>
      <c r="J91" s="17"/>
      <c r="K91" s="17"/>
      <c r="L91" s="17"/>
      <c r="N91"/>
      <c r="O91"/>
      <c r="P91"/>
      <c r="Q91"/>
    </row>
    <row r="92" spans="1:17" s="4" customFormat="1" x14ac:dyDescent="0.2">
      <c r="B92" s="43"/>
      <c r="C92" s="43"/>
      <c r="E92" s="14"/>
      <c r="F92" s="15"/>
      <c r="G92" s="3"/>
      <c r="H92" s="16"/>
      <c r="I92" s="17"/>
      <c r="J92" s="17"/>
      <c r="K92" s="17"/>
      <c r="L92" s="17"/>
      <c r="N92"/>
      <c r="O92"/>
      <c r="P92"/>
      <c r="Q92"/>
    </row>
    <row r="93" spans="1:17" s="4" customFormat="1" x14ac:dyDescent="0.2">
      <c r="B93" s="43"/>
      <c r="C93" s="43"/>
      <c r="E93" s="14"/>
      <c r="F93" s="15"/>
      <c r="G93" s="3"/>
      <c r="H93" s="16"/>
      <c r="I93" s="17"/>
      <c r="J93" s="17"/>
      <c r="K93" s="17"/>
      <c r="L93" s="17"/>
      <c r="N93"/>
      <c r="O93"/>
      <c r="P93"/>
      <c r="Q93"/>
    </row>
    <row r="94" spans="1:17" s="4" customFormat="1" x14ac:dyDescent="0.2">
      <c r="B94" s="43"/>
      <c r="C94" s="43"/>
      <c r="E94" s="14"/>
      <c r="F94" s="15"/>
      <c r="G94" s="3"/>
      <c r="H94" s="16"/>
      <c r="I94" s="17"/>
      <c r="J94" s="17"/>
      <c r="K94" s="17"/>
      <c r="L94" s="17"/>
      <c r="N94"/>
      <c r="O94"/>
      <c r="P94"/>
      <c r="Q94"/>
    </row>
    <row r="95" spans="1:17" s="4" customFormat="1" x14ac:dyDescent="0.2">
      <c r="B95" s="43"/>
      <c r="C95" s="43"/>
      <c r="E95" s="14"/>
      <c r="F95" s="15"/>
      <c r="G95" s="3"/>
      <c r="H95" s="16"/>
      <c r="I95" s="17"/>
      <c r="J95" s="17"/>
      <c r="K95" s="17"/>
      <c r="L95" s="17"/>
      <c r="N95"/>
      <c r="O95"/>
      <c r="P95"/>
      <c r="Q95"/>
    </row>
    <row r="96" spans="1:17" s="4" customFormat="1" x14ac:dyDescent="0.2">
      <c r="B96" s="43"/>
      <c r="C96" s="43"/>
      <c r="E96" s="14"/>
      <c r="F96" s="15"/>
      <c r="G96" s="3"/>
      <c r="H96" s="16"/>
      <c r="I96" s="17"/>
      <c r="J96" s="17"/>
      <c r="K96" s="17"/>
      <c r="L96" s="17"/>
      <c r="N96"/>
      <c r="O96"/>
      <c r="P96"/>
      <c r="Q96"/>
    </row>
    <row r="97" spans="2:17" s="4" customFormat="1" x14ac:dyDescent="0.2">
      <c r="B97" s="43"/>
      <c r="C97" s="43"/>
      <c r="E97" s="14"/>
      <c r="F97" s="15"/>
      <c r="G97" s="3"/>
      <c r="H97" s="16"/>
      <c r="I97" s="17"/>
      <c r="J97" s="17"/>
      <c r="K97" s="17"/>
      <c r="L97" s="17"/>
      <c r="N97"/>
      <c r="O97"/>
      <c r="P97"/>
      <c r="Q97"/>
    </row>
    <row r="98" spans="2:17" s="4" customFormat="1" x14ac:dyDescent="0.2">
      <c r="B98" s="43"/>
      <c r="C98" s="43"/>
      <c r="E98" s="14"/>
      <c r="F98" s="15"/>
      <c r="G98" s="3"/>
      <c r="H98" s="16"/>
      <c r="I98" s="17"/>
      <c r="J98" s="17"/>
      <c r="K98" s="17"/>
      <c r="L98" s="17"/>
      <c r="N98"/>
      <c r="O98"/>
      <c r="P98"/>
      <c r="Q98"/>
    </row>
    <row r="99" spans="2:17" s="4" customFormat="1" x14ac:dyDescent="0.2">
      <c r="B99" s="43"/>
      <c r="C99" s="43"/>
      <c r="E99" s="14"/>
      <c r="F99" s="15"/>
      <c r="G99" s="3"/>
      <c r="H99" s="16"/>
      <c r="I99" s="17"/>
      <c r="J99" s="17"/>
      <c r="K99" s="17"/>
      <c r="L99" s="17"/>
      <c r="N99"/>
      <c r="O99"/>
      <c r="P99"/>
      <c r="Q99"/>
    </row>
    <row r="100" spans="2:17" s="4" customFormat="1" x14ac:dyDescent="0.2">
      <c r="B100" s="43"/>
      <c r="C100" s="43"/>
      <c r="E100" s="14"/>
      <c r="F100" s="15"/>
      <c r="G100" s="3"/>
      <c r="H100" s="16"/>
      <c r="I100" s="17"/>
      <c r="J100" s="17"/>
      <c r="K100" s="17"/>
      <c r="L100" s="17"/>
      <c r="N100"/>
      <c r="O100"/>
      <c r="P100"/>
      <c r="Q100"/>
    </row>
    <row r="101" spans="2:17" s="4" customFormat="1" x14ac:dyDescent="0.2">
      <c r="B101" s="43"/>
      <c r="C101" s="43"/>
      <c r="E101" s="14"/>
      <c r="F101" s="15"/>
      <c r="G101" s="3"/>
      <c r="H101" s="16"/>
      <c r="I101" s="17"/>
      <c r="J101" s="17"/>
      <c r="K101" s="17"/>
      <c r="L101" s="17"/>
      <c r="N101"/>
      <c r="O101"/>
      <c r="P101"/>
      <c r="Q101"/>
    </row>
    <row r="102" spans="2:17" s="4" customFormat="1" x14ac:dyDescent="0.2">
      <c r="B102" s="43"/>
      <c r="C102" s="43"/>
      <c r="E102" s="14"/>
      <c r="F102" s="15"/>
      <c r="G102" s="3"/>
      <c r="H102" s="16"/>
      <c r="I102" s="17"/>
      <c r="J102" s="17"/>
      <c r="K102" s="17"/>
      <c r="L102" s="17"/>
      <c r="N102"/>
      <c r="O102"/>
      <c r="P102"/>
      <c r="Q102"/>
    </row>
    <row r="103" spans="2:17" s="4" customFormat="1" x14ac:dyDescent="0.2">
      <c r="B103" s="43"/>
      <c r="C103" s="43"/>
      <c r="E103" s="14"/>
      <c r="F103" s="15"/>
      <c r="G103" s="3"/>
      <c r="H103" s="16"/>
      <c r="I103" s="17"/>
      <c r="J103" s="17"/>
      <c r="K103" s="17"/>
      <c r="L103" s="17"/>
      <c r="N103"/>
      <c r="O103"/>
      <c r="P103"/>
      <c r="Q103"/>
    </row>
    <row r="104" spans="2:17" s="4" customFormat="1" x14ac:dyDescent="0.2">
      <c r="B104" s="43"/>
      <c r="C104" s="43"/>
      <c r="E104" s="14"/>
      <c r="F104" s="15"/>
      <c r="G104" s="3"/>
      <c r="H104" s="16"/>
      <c r="I104" s="17"/>
      <c r="J104" s="17"/>
      <c r="K104" s="17"/>
      <c r="L104" s="17"/>
      <c r="N104"/>
      <c r="O104"/>
      <c r="P104"/>
      <c r="Q104"/>
    </row>
    <row r="105" spans="2:17" s="4" customFormat="1" x14ac:dyDescent="0.2">
      <c r="B105" s="43"/>
      <c r="C105" s="43"/>
      <c r="E105" s="14"/>
      <c r="F105" s="15"/>
      <c r="G105" s="3"/>
      <c r="H105" s="16"/>
      <c r="I105" s="17"/>
      <c r="J105" s="17"/>
      <c r="K105" s="17"/>
      <c r="L105" s="17"/>
      <c r="N105"/>
      <c r="O105"/>
      <c r="P105"/>
      <c r="Q105"/>
    </row>
    <row r="106" spans="2:17" s="4" customFormat="1" x14ac:dyDescent="0.2">
      <c r="B106" s="43"/>
      <c r="C106" s="43"/>
      <c r="E106" s="14"/>
      <c r="F106" s="15"/>
      <c r="G106" s="3"/>
      <c r="H106" s="16"/>
      <c r="I106" s="17"/>
      <c r="J106" s="17"/>
      <c r="K106" s="17"/>
      <c r="L106" s="17"/>
      <c r="N106"/>
      <c r="O106"/>
      <c r="P106"/>
      <c r="Q106"/>
    </row>
    <row r="107" spans="2:17" s="4" customFormat="1" x14ac:dyDescent="0.2">
      <c r="B107" s="43"/>
      <c r="C107" s="43"/>
      <c r="E107" s="14"/>
      <c r="F107" s="15"/>
      <c r="G107" s="3"/>
      <c r="H107" s="16"/>
      <c r="I107" s="17"/>
      <c r="J107" s="17"/>
      <c r="K107" s="17"/>
      <c r="L107" s="17"/>
      <c r="N107"/>
      <c r="O107"/>
      <c r="P107"/>
      <c r="Q107"/>
    </row>
    <row r="108" spans="2:17" s="4" customFormat="1" x14ac:dyDescent="0.2">
      <c r="B108" s="43"/>
      <c r="C108" s="43"/>
      <c r="E108" s="14"/>
      <c r="F108" s="15"/>
      <c r="G108" s="3"/>
      <c r="H108" s="16"/>
      <c r="I108" s="17"/>
      <c r="J108" s="17"/>
      <c r="K108" s="17"/>
      <c r="L108" s="17"/>
      <c r="N108"/>
      <c r="O108"/>
      <c r="P108"/>
      <c r="Q108"/>
    </row>
    <row r="109" spans="2:17" s="4" customFormat="1" x14ac:dyDescent="0.2">
      <c r="B109" s="43"/>
      <c r="C109" s="43"/>
      <c r="E109" s="14"/>
      <c r="F109" s="15"/>
      <c r="G109" s="3"/>
      <c r="H109" s="16"/>
      <c r="I109" s="17"/>
      <c r="J109" s="17"/>
      <c r="K109" s="17"/>
      <c r="L109" s="17"/>
      <c r="N109"/>
      <c r="O109"/>
      <c r="P109"/>
      <c r="Q109"/>
    </row>
    <row r="110" spans="2:17" s="4" customFormat="1" x14ac:dyDescent="0.2">
      <c r="B110" s="43"/>
      <c r="C110" s="43"/>
      <c r="E110" s="14"/>
      <c r="F110" s="15"/>
      <c r="G110" s="3"/>
      <c r="H110" s="16"/>
      <c r="I110" s="17"/>
      <c r="J110" s="17"/>
      <c r="K110" s="17"/>
      <c r="L110" s="17"/>
      <c r="N110"/>
      <c r="O110"/>
      <c r="P110"/>
      <c r="Q110"/>
    </row>
    <row r="111" spans="2:17" s="4" customFormat="1" x14ac:dyDescent="0.2">
      <c r="B111" s="43"/>
      <c r="C111" s="43"/>
      <c r="E111" s="14"/>
      <c r="F111" s="15"/>
      <c r="G111" s="3"/>
      <c r="H111" s="16"/>
      <c r="I111" s="17"/>
      <c r="J111" s="17"/>
      <c r="K111" s="17"/>
      <c r="L111" s="17"/>
      <c r="N111"/>
      <c r="O111"/>
      <c r="P111"/>
      <c r="Q111"/>
    </row>
    <row r="112" spans="2:17" s="4" customFormat="1" x14ac:dyDescent="0.2">
      <c r="B112" s="43"/>
      <c r="C112" s="43"/>
      <c r="E112" s="14"/>
      <c r="F112" s="15"/>
      <c r="G112" s="3"/>
      <c r="H112" s="16"/>
      <c r="I112" s="17"/>
      <c r="J112" s="17"/>
      <c r="K112" s="17"/>
      <c r="L112" s="17"/>
      <c r="N112"/>
      <c r="O112"/>
      <c r="P112"/>
      <c r="Q112"/>
    </row>
    <row r="113" spans="2:3" x14ac:dyDescent="0.2">
      <c r="B113" s="43"/>
      <c r="C113" s="43"/>
    </row>
    <row r="114" spans="2:3" x14ac:dyDescent="0.2">
      <c r="B114" s="43"/>
      <c r="C114" s="43"/>
    </row>
    <row r="115" spans="2:3" x14ac:dyDescent="0.2">
      <c r="B115" s="43"/>
      <c r="C115" s="43"/>
    </row>
    <row r="116" spans="2:3" x14ac:dyDescent="0.2">
      <c r="B116" s="43"/>
      <c r="C116" s="43"/>
    </row>
    <row r="117" spans="2:3" x14ac:dyDescent="0.2">
      <c r="B117" s="43"/>
      <c r="C117" s="43"/>
    </row>
    <row r="118" spans="2:3" x14ac:dyDescent="0.2">
      <c r="B118" s="43"/>
      <c r="C118" s="43"/>
    </row>
    <row r="119" spans="2:3" x14ac:dyDescent="0.2">
      <c r="B119" s="43"/>
      <c r="C119" s="43"/>
    </row>
    <row r="120" spans="2:3" x14ac:dyDescent="0.2">
      <c r="B120" s="43"/>
      <c r="C120" s="43"/>
    </row>
    <row r="121" spans="2:3" x14ac:dyDescent="0.2">
      <c r="B121" s="43"/>
      <c r="C121" s="43"/>
    </row>
    <row r="122" spans="2:3" x14ac:dyDescent="0.2">
      <c r="B122" s="43"/>
      <c r="C122" s="43"/>
    </row>
    <row r="123" spans="2:3" x14ac:dyDescent="0.2">
      <c r="B123" s="43"/>
      <c r="C123" s="43"/>
    </row>
    <row r="124" spans="2:3" x14ac:dyDescent="0.2">
      <c r="B124" s="43"/>
      <c r="C124" s="43"/>
    </row>
    <row r="125" spans="2:3" x14ac:dyDescent="0.2">
      <c r="B125" s="43"/>
      <c r="C125" s="43"/>
    </row>
    <row r="126" spans="2:3" x14ac:dyDescent="0.2">
      <c r="B126" s="43"/>
      <c r="C126" s="43"/>
    </row>
    <row r="127" spans="2:3" x14ac:dyDescent="0.2">
      <c r="B127" s="43"/>
      <c r="C127" s="43"/>
    </row>
    <row r="128" spans="2:3" x14ac:dyDescent="0.2">
      <c r="B128" s="43"/>
      <c r="C128" s="43"/>
    </row>
    <row r="129" spans="2:3" x14ac:dyDescent="0.2">
      <c r="B129" s="43"/>
      <c r="C129" s="43"/>
    </row>
    <row r="130" spans="2:3" x14ac:dyDescent="0.2">
      <c r="B130" s="43"/>
      <c r="C130" s="43"/>
    </row>
    <row r="131" spans="2:3" x14ac:dyDescent="0.2">
      <c r="B131" s="43"/>
      <c r="C131" s="43"/>
    </row>
    <row r="132" spans="2:3" x14ac:dyDescent="0.2">
      <c r="B132" s="43"/>
      <c r="C132" s="43"/>
    </row>
    <row r="133" spans="2:3" x14ac:dyDescent="0.2">
      <c r="B133" s="43"/>
      <c r="C133" s="43"/>
    </row>
    <row r="134" spans="2:3" x14ac:dyDescent="0.2">
      <c r="B134" s="43"/>
      <c r="C134" s="43"/>
    </row>
    <row r="135" spans="2:3" x14ac:dyDescent="0.2">
      <c r="B135" s="43"/>
      <c r="C135" s="43"/>
    </row>
    <row r="136" spans="2:3" x14ac:dyDescent="0.2">
      <c r="B136" s="43"/>
      <c r="C136" s="43"/>
    </row>
    <row r="137" spans="2:3" x14ac:dyDescent="0.2">
      <c r="B137" s="43"/>
      <c r="C137" s="43"/>
    </row>
    <row r="138" spans="2:3" x14ac:dyDescent="0.2">
      <c r="B138" s="43"/>
      <c r="C138" s="43"/>
    </row>
    <row r="139" spans="2:3" x14ac:dyDescent="0.2">
      <c r="B139" s="43"/>
      <c r="C139" s="43"/>
    </row>
    <row r="140" spans="2:3" x14ac:dyDescent="0.2">
      <c r="B140" s="43"/>
      <c r="C140" s="43"/>
    </row>
    <row r="141" spans="2:3" x14ac:dyDescent="0.2">
      <c r="B141" s="43"/>
      <c r="C141" s="43"/>
    </row>
    <row r="142" spans="2:3" x14ac:dyDescent="0.2">
      <c r="B142" s="43"/>
      <c r="C142" s="43"/>
    </row>
    <row r="143" spans="2:3" x14ac:dyDescent="0.2">
      <c r="B143" s="43"/>
      <c r="C143" s="43"/>
    </row>
    <row r="144" spans="2:3" x14ac:dyDescent="0.2">
      <c r="B144" s="43"/>
      <c r="C144" s="43"/>
    </row>
    <row r="145" spans="2:3" x14ac:dyDescent="0.2">
      <c r="B145" s="43"/>
      <c r="C145" s="43"/>
    </row>
    <row r="146" spans="2:3" x14ac:dyDescent="0.2">
      <c r="B146" s="43"/>
      <c r="C146" s="43"/>
    </row>
    <row r="147" spans="2:3" x14ac:dyDescent="0.2">
      <c r="B147" s="43"/>
      <c r="C147" s="43"/>
    </row>
    <row r="148" spans="2:3" x14ac:dyDescent="0.2">
      <c r="B148" s="43"/>
      <c r="C148" s="43"/>
    </row>
    <row r="149" spans="2:3" x14ac:dyDescent="0.2">
      <c r="B149" s="43"/>
      <c r="C149" s="43"/>
    </row>
    <row r="150" spans="2:3" x14ac:dyDescent="0.2">
      <c r="B150" s="43"/>
      <c r="C150" s="43"/>
    </row>
    <row r="151" spans="2:3" x14ac:dyDescent="0.2">
      <c r="B151" s="43"/>
      <c r="C151" s="43"/>
    </row>
    <row r="152" spans="2:3" x14ac:dyDescent="0.2">
      <c r="B152" s="43"/>
      <c r="C152" s="43"/>
    </row>
    <row r="153" spans="2:3" x14ac:dyDescent="0.2">
      <c r="B153" s="43"/>
      <c r="C153" s="43"/>
    </row>
    <row r="154" spans="2:3" x14ac:dyDescent="0.2">
      <c r="B154" s="43"/>
      <c r="C154" s="43"/>
    </row>
    <row r="155" spans="2:3" x14ac:dyDescent="0.2">
      <c r="B155" s="43"/>
      <c r="C155" s="43"/>
    </row>
    <row r="156" spans="2:3" x14ac:dyDescent="0.2">
      <c r="B156" s="43"/>
      <c r="C156" s="43"/>
    </row>
    <row r="157" spans="2:3" x14ac:dyDescent="0.2">
      <c r="B157" s="43"/>
      <c r="C157" s="43"/>
    </row>
    <row r="158" spans="2:3" x14ac:dyDescent="0.2">
      <c r="B158" s="43"/>
      <c r="C158" s="43"/>
    </row>
    <row r="159" spans="2:3" x14ac:dyDescent="0.2">
      <c r="B159" s="43"/>
      <c r="C159" s="43"/>
    </row>
    <row r="160" spans="2:3" x14ac:dyDescent="0.2">
      <c r="B160" s="43"/>
      <c r="C160" s="43"/>
    </row>
    <row r="161" spans="2:3" x14ac:dyDescent="0.2">
      <c r="B161" s="43"/>
      <c r="C161" s="43"/>
    </row>
    <row r="162" spans="2:3" x14ac:dyDescent="0.2">
      <c r="B162" s="43"/>
      <c r="C162" s="43"/>
    </row>
    <row r="163" spans="2:3" x14ac:dyDescent="0.2">
      <c r="B163" s="43"/>
      <c r="C163" s="43"/>
    </row>
    <row r="164" spans="2:3" x14ac:dyDescent="0.2">
      <c r="B164" s="43"/>
      <c r="C164" s="43"/>
    </row>
    <row r="165" spans="2:3" x14ac:dyDescent="0.2">
      <c r="B165" s="43"/>
      <c r="C165" s="43"/>
    </row>
    <row r="166" spans="2:3" x14ac:dyDescent="0.2">
      <c r="B166" s="43"/>
      <c r="C166" s="43"/>
    </row>
    <row r="167" spans="2:3" x14ac:dyDescent="0.2">
      <c r="B167" s="43"/>
      <c r="C167" s="43"/>
    </row>
    <row r="168" spans="2:3" x14ac:dyDescent="0.2">
      <c r="B168" s="43"/>
      <c r="C168" s="43"/>
    </row>
    <row r="169" spans="2:3" x14ac:dyDescent="0.2">
      <c r="B169" s="43"/>
      <c r="C169" s="43"/>
    </row>
    <row r="170" spans="2:3" x14ac:dyDescent="0.2">
      <c r="B170" s="43"/>
      <c r="C170" s="43"/>
    </row>
    <row r="171" spans="2:3" x14ac:dyDescent="0.2">
      <c r="B171" s="43"/>
      <c r="C171" s="43"/>
    </row>
    <row r="172" spans="2:3" x14ac:dyDescent="0.2">
      <c r="B172" s="43"/>
      <c r="C172" s="43"/>
    </row>
    <row r="173" spans="2:3" x14ac:dyDescent="0.2">
      <c r="B173" s="43"/>
      <c r="C173" s="43"/>
    </row>
    <row r="174" spans="2:3" x14ac:dyDescent="0.2">
      <c r="B174" s="43"/>
      <c r="C174" s="43"/>
    </row>
    <row r="175" spans="2:3" x14ac:dyDescent="0.2">
      <c r="B175" s="43"/>
      <c r="C175" s="43"/>
    </row>
    <row r="176" spans="2:3" x14ac:dyDescent="0.2">
      <c r="B176" s="43"/>
      <c r="C176" s="43"/>
    </row>
    <row r="177" spans="2:3" x14ac:dyDescent="0.2">
      <c r="B177" s="43"/>
      <c r="C177" s="43"/>
    </row>
    <row r="178" spans="2:3" x14ac:dyDescent="0.2">
      <c r="B178" s="43"/>
      <c r="C178" s="43"/>
    </row>
    <row r="179" spans="2:3" x14ac:dyDescent="0.2">
      <c r="B179" s="43"/>
      <c r="C179" s="43"/>
    </row>
    <row r="180" spans="2:3" x14ac:dyDescent="0.2">
      <c r="B180" s="43"/>
      <c r="C180" s="43"/>
    </row>
    <row r="181" spans="2:3" x14ac:dyDescent="0.2">
      <c r="B181" s="43"/>
      <c r="C181" s="43"/>
    </row>
    <row r="182" spans="2:3" x14ac:dyDescent="0.2">
      <c r="B182" s="43"/>
      <c r="C182" s="43"/>
    </row>
    <row r="183" spans="2:3" x14ac:dyDescent="0.2">
      <c r="B183" s="43"/>
      <c r="C183" s="43"/>
    </row>
    <row r="184" spans="2:3" x14ac:dyDescent="0.2">
      <c r="B184" s="43"/>
      <c r="C184" s="43"/>
    </row>
    <row r="185" spans="2:3" x14ac:dyDescent="0.2">
      <c r="B185" s="43"/>
      <c r="C185" s="43"/>
    </row>
    <row r="186" spans="2:3" x14ac:dyDescent="0.2">
      <c r="B186" s="43"/>
      <c r="C186" s="43"/>
    </row>
    <row r="187" spans="2:3" x14ac:dyDescent="0.2">
      <c r="B187" s="43"/>
      <c r="C187" s="43"/>
    </row>
    <row r="188" spans="2:3" x14ac:dyDescent="0.2">
      <c r="B188" s="43"/>
      <c r="C188" s="43"/>
    </row>
    <row r="189" spans="2:3" x14ac:dyDescent="0.2">
      <c r="B189" s="43"/>
      <c r="C189" s="43"/>
    </row>
    <row r="190" spans="2:3" x14ac:dyDescent="0.2">
      <c r="B190" s="43"/>
      <c r="C190" s="43"/>
    </row>
    <row r="191" spans="2:3" x14ac:dyDescent="0.2">
      <c r="B191" s="43"/>
      <c r="C191" s="43"/>
    </row>
    <row r="192" spans="2:3" x14ac:dyDescent="0.2">
      <c r="B192" s="43"/>
      <c r="C192" s="43"/>
    </row>
    <row r="193" spans="2:3" x14ac:dyDescent="0.2">
      <c r="B193" s="43"/>
      <c r="C193" s="43"/>
    </row>
    <row r="194" spans="2:3" x14ac:dyDescent="0.2">
      <c r="B194" s="43"/>
      <c r="C194" s="43"/>
    </row>
    <row r="195" spans="2:3" x14ac:dyDescent="0.2">
      <c r="B195" s="43"/>
      <c r="C195" s="43"/>
    </row>
    <row r="196" spans="2:3" x14ac:dyDescent="0.2">
      <c r="B196" s="43"/>
      <c r="C196" s="43"/>
    </row>
    <row r="197" spans="2:3" x14ac:dyDescent="0.2">
      <c r="B197" s="43"/>
      <c r="C197" s="43"/>
    </row>
    <row r="198" spans="2:3" x14ac:dyDescent="0.2">
      <c r="B198" s="43"/>
      <c r="C198" s="43"/>
    </row>
    <row r="199" spans="2:3" x14ac:dyDescent="0.2">
      <c r="B199" s="43"/>
      <c r="C199" s="43"/>
    </row>
    <row r="200" spans="2:3" x14ac:dyDescent="0.2">
      <c r="B200" s="43"/>
      <c r="C200" s="43"/>
    </row>
    <row r="201" spans="2:3" x14ac:dyDescent="0.2">
      <c r="B201" s="43"/>
      <c r="C201" s="43"/>
    </row>
    <row r="202" spans="2:3" x14ac:dyDescent="0.2">
      <c r="B202" s="43"/>
      <c r="C202" s="43"/>
    </row>
    <row r="203" spans="2:3" x14ac:dyDescent="0.2">
      <c r="B203" s="43"/>
      <c r="C203" s="43"/>
    </row>
    <row r="204" spans="2:3" x14ac:dyDescent="0.2">
      <c r="B204" s="43"/>
      <c r="C204" s="43"/>
    </row>
    <row r="205" spans="2:3" x14ac:dyDescent="0.2">
      <c r="B205" s="43"/>
      <c r="C205" s="43"/>
    </row>
    <row r="206" spans="2:3" x14ac:dyDescent="0.2">
      <c r="B206" s="43"/>
      <c r="C206" s="43"/>
    </row>
    <row r="207" spans="2:3" x14ac:dyDescent="0.2">
      <c r="B207" s="43"/>
      <c r="C207" s="43"/>
    </row>
    <row r="208" spans="2:3" x14ac:dyDescent="0.2">
      <c r="B208" s="43"/>
      <c r="C208" s="43"/>
    </row>
    <row r="209" spans="2:3" x14ac:dyDescent="0.2">
      <c r="B209" s="43"/>
      <c r="C209" s="43"/>
    </row>
    <row r="210" spans="2:3" x14ac:dyDescent="0.2">
      <c r="B210" s="43"/>
      <c r="C210" s="43"/>
    </row>
    <row r="211" spans="2:3" x14ac:dyDescent="0.2">
      <c r="B211" s="43"/>
      <c r="C211" s="43"/>
    </row>
    <row r="212" spans="2:3" x14ac:dyDescent="0.2">
      <c r="B212" s="43"/>
      <c r="C212" s="43"/>
    </row>
    <row r="213" spans="2:3" x14ac:dyDescent="0.2">
      <c r="B213" s="43"/>
      <c r="C213" s="43"/>
    </row>
    <row r="214" spans="2:3" x14ac:dyDescent="0.2">
      <c r="B214" s="43"/>
      <c r="C214" s="43"/>
    </row>
    <row r="215" spans="2:3" x14ac:dyDescent="0.2">
      <c r="B215" s="43"/>
      <c r="C215" s="43"/>
    </row>
    <row r="216" spans="2:3" x14ac:dyDescent="0.2">
      <c r="B216" s="43"/>
      <c r="C216" s="43"/>
    </row>
    <row r="217" spans="2:3" x14ac:dyDescent="0.2">
      <c r="B217" s="43"/>
      <c r="C217" s="43"/>
    </row>
    <row r="218" spans="2:3" x14ac:dyDescent="0.2">
      <c r="B218" s="43"/>
      <c r="C218" s="43"/>
    </row>
    <row r="219" spans="2:3" x14ac:dyDescent="0.2">
      <c r="B219" s="43"/>
      <c r="C219" s="43"/>
    </row>
    <row r="220" spans="2:3" x14ac:dyDescent="0.2">
      <c r="B220" s="43"/>
      <c r="C220" s="43"/>
    </row>
    <row r="221" spans="2:3" x14ac:dyDescent="0.2">
      <c r="B221" s="43"/>
      <c r="C221" s="43"/>
    </row>
    <row r="222" spans="2:3" x14ac:dyDescent="0.2">
      <c r="B222" s="43"/>
      <c r="C222" s="43"/>
    </row>
    <row r="223" spans="2:3" x14ac:dyDescent="0.2">
      <c r="B223" s="43"/>
      <c r="C223" s="43"/>
    </row>
    <row r="224" spans="2:3" x14ac:dyDescent="0.2">
      <c r="B224" s="43"/>
      <c r="C224" s="43"/>
    </row>
    <row r="225" spans="2:3" x14ac:dyDescent="0.2">
      <c r="B225" s="43"/>
      <c r="C225" s="43"/>
    </row>
    <row r="226" spans="2:3" x14ac:dyDescent="0.2">
      <c r="B226" s="43"/>
      <c r="C226" s="43"/>
    </row>
    <row r="227" spans="2:3" x14ac:dyDescent="0.2">
      <c r="B227" s="43"/>
      <c r="C227" s="43"/>
    </row>
    <row r="228" spans="2:3" x14ac:dyDescent="0.2">
      <c r="B228" s="43"/>
      <c r="C228" s="43"/>
    </row>
    <row r="229" spans="2:3" x14ac:dyDescent="0.2">
      <c r="B229" s="43"/>
      <c r="C229" s="43"/>
    </row>
    <row r="230" spans="2:3" x14ac:dyDescent="0.2">
      <c r="B230" s="43"/>
      <c r="C230" s="43"/>
    </row>
    <row r="231" spans="2:3" x14ac:dyDescent="0.2">
      <c r="B231" s="43"/>
      <c r="C231" s="43"/>
    </row>
    <row r="232" spans="2:3" x14ac:dyDescent="0.2">
      <c r="B232" s="43"/>
      <c r="C232" s="43"/>
    </row>
    <row r="233" spans="2:3" x14ac:dyDescent="0.2">
      <c r="B233" s="43"/>
      <c r="C233" s="43"/>
    </row>
    <row r="234" spans="2:3" x14ac:dyDescent="0.2">
      <c r="B234" s="43"/>
      <c r="C234" s="43"/>
    </row>
    <row r="235" spans="2:3" x14ac:dyDescent="0.2">
      <c r="B235" s="43"/>
      <c r="C235" s="43"/>
    </row>
    <row r="236" spans="2:3" x14ac:dyDescent="0.2">
      <c r="B236" s="43"/>
      <c r="C236" s="43"/>
    </row>
    <row r="237" spans="2:3" x14ac:dyDescent="0.2">
      <c r="B237" s="43"/>
      <c r="C237" s="43"/>
    </row>
    <row r="238" spans="2:3" x14ac:dyDescent="0.2">
      <c r="B238" s="43"/>
      <c r="C238" s="43"/>
    </row>
    <row r="239" spans="2:3" x14ac:dyDescent="0.2">
      <c r="B239" s="43"/>
      <c r="C239" s="43"/>
    </row>
    <row r="240" spans="2:3" x14ac:dyDescent="0.2">
      <c r="B240" s="43"/>
      <c r="C240" s="43"/>
    </row>
    <row r="241" spans="2:3" x14ac:dyDescent="0.2">
      <c r="B241" s="43"/>
      <c r="C241" s="43"/>
    </row>
    <row r="242" spans="2:3" x14ac:dyDescent="0.2">
      <c r="B242" s="43"/>
      <c r="C242" s="43"/>
    </row>
    <row r="243" spans="2:3" x14ac:dyDescent="0.2">
      <c r="B243" s="43"/>
      <c r="C243" s="43"/>
    </row>
    <row r="244" spans="2:3" x14ac:dyDescent="0.2">
      <c r="B244" s="43"/>
      <c r="C244" s="43"/>
    </row>
    <row r="245" spans="2:3" x14ac:dyDescent="0.2">
      <c r="B245" s="43"/>
      <c r="C245" s="43"/>
    </row>
    <row r="246" spans="2:3" x14ac:dyDescent="0.2">
      <c r="B246" s="43"/>
      <c r="C246" s="43"/>
    </row>
    <row r="247" spans="2:3" x14ac:dyDescent="0.2">
      <c r="B247" s="43"/>
      <c r="C247" s="43"/>
    </row>
    <row r="248" spans="2:3" x14ac:dyDescent="0.2">
      <c r="B248" s="43"/>
      <c r="C248" s="43"/>
    </row>
    <row r="249" spans="2:3" x14ac:dyDescent="0.2">
      <c r="B249" s="43"/>
      <c r="C249" s="43"/>
    </row>
    <row r="250" spans="2:3" x14ac:dyDescent="0.2">
      <c r="B250" s="43"/>
      <c r="C250" s="43"/>
    </row>
    <row r="251" spans="2:3" x14ac:dyDescent="0.2">
      <c r="B251" s="43"/>
      <c r="C251" s="43"/>
    </row>
    <row r="252" spans="2:3" x14ac:dyDescent="0.2">
      <c r="B252" s="43"/>
      <c r="C252" s="43"/>
    </row>
    <row r="253" spans="2:3" x14ac:dyDescent="0.2">
      <c r="B253" s="43"/>
      <c r="C253" s="43"/>
    </row>
    <row r="254" spans="2:3" x14ac:dyDescent="0.2">
      <c r="B254" s="43"/>
      <c r="C254" s="43"/>
    </row>
    <row r="255" spans="2:3" x14ac:dyDescent="0.2">
      <c r="B255" s="43"/>
      <c r="C255" s="43"/>
    </row>
    <row r="256" spans="2:3" x14ac:dyDescent="0.2">
      <c r="B256" s="43"/>
      <c r="C256" s="43"/>
    </row>
    <row r="257" spans="2:3" x14ac:dyDescent="0.2">
      <c r="B257" s="43"/>
      <c r="C257" s="43"/>
    </row>
    <row r="258" spans="2:3" x14ac:dyDescent="0.2">
      <c r="B258" s="43"/>
      <c r="C258" s="43"/>
    </row>
    <row r="259" spans="2:3" x14ac:dyDescent="0.2">
      <c r="B259" s="43"/>
      <c r="C259" s="43"/>
    </row>
    <row r="260" spans="2:3" x14ac:dyDescent="0.2">
      <c r="B260" s="43"/>
      <c r="C260" s="43"/>
    </row>
    <row r="261" spans="2:3" x14ac:dyDescent="0.2">
      <c r="B261" s="43"/>
      <c r="C261" s="43"/>
    </row>
    <row r="262" spans="2:3" x14ac:dyDescent="0.2">
      <c r="B262" s="43"/>
      <c r="C262" s="43"/>
    </row>
    <row r="263" spans="2:3" x14ac:dyDescent="0.2">
      <c r="B263" s="43"/>
      <c r="C263" s="43"/>
    </row>
    <row r="264" spans="2:3" x14ac:dyDescent="0.2">
      <c r="B264" s="43"/>
      <c r="C264" s="43"/>
    </row>
    <row r="265" spans="2:3" x14ac:dyDescent="0.2">
      <c r="B265" s="43"/>
      <c r="C265" s="43"/>
    </row>
    <row r="266" spans="2:3" x14ac:dyDescent="0.2">
      <c r="B266" s="43"/>
      <c r="C266" s="43"/>
    </row>
    <row r="267" spans="2:3" x14ac:dyDescent="0.2">
      <c r="B267" s="43"/>
      <c r="C267" s="43"/>
    </row>
    <row r="268" spans="2:3" x14ac:dyDescent="0.2">
      <c r="B268" s="43"/>
      <c r="C268" s="43"/>
    </row>
    <row r="269" spans="2:3" x14ac:dyDescent="0.2">
      <c r="B269" s="43"/>
      <c r="C269" s="43"/>
    </row>
    <row r="270" spans="2:3" x14ac:dyDescent="0.2">
      <c r="B270" s="43"/>
      <c r="C270" s="43"/>
    </row>
    <row r="271" spans="2:3" x14ac:dyDescent="0.2">
      <c r="B271" s="43"/>
      <c r="C271" s="43"/>
    </row>
    <row r="272" spans="2:3" x14ac:dyDescent="0.2">
      <c r="B272" s="43"/>
      <c r="C272" s="43"/>
    </row>
    <row r="273" spans="2:3" x14ac:dyDescent="0.2">
      <c r="B273" s="43"/>
      <c r="C273" s="43"/>
    </row>
  </sheetData>
  <mergeCells count="288">
    <mergeCell ref="B110:C110"/>
    <mergeCell ref="B111:C111"/>
    <mergeCell ref="B34:C34"/>
    <mergeCell ref="B35:C35"/>
    <mergeCell ref="B36:C36"/>
    <mergeCell ref="B37:C37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51:C51"/>
    <mergeCell ref="B41:C41"/>
    <mergeCell ref="B42:C42"/>
    <mergeCell ref="B43:C43"/>
    <mergeCell ref="B44:C44"/>
    <mergeCell ref="B45:C45"/>
    <mergeCell ref="B31:C31"/>
    <mergeCell ref="B32:C32"/>
    <mergeCell ref="B33:C33"/>
    <mergeCell ref="B38:C38"/>
    <mergeCell ref="B39:C39"/>
    <mergeCell ref="B40:C40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M12:M13"/>
    <mergeCell ref="B14:C14"/>
    <mergeCell ref="B15:C15"/>
    <mergeCell ref="B16:C16"/>
    <mergeCell ref="B17:C17"/>
    <mergeCell ref="B18:C18"/>
    <mergeCell ref="A11:M11"/>
    <mergeCell ref="A12:A13"/>
    <mergeCell ref="B12:C13"/>
    <mergeCell ref="D12:D13"/>
    <mergeCell ref="E12:E13"/>
    <mergeCell ref="F12:G12"/>
    <mergeCell ref="H12:H13"/>
    <mergeCell ref="I12:J12"/>
    <mergeCell ref="K12:K13"/>
    <mergeCell ref="L12:L13"/>
    <mergeCell ref="C7:M7"/>
    <mergeCell ref="C8:M8"/>
    <mergeCell ref="C9:F9"/>
    <mergeCell ref="G9:M9"/>
    <mergeCell ref="A10:B10"/>
    <mergeCell ref="C10:H10"/>
    <mergeCell ref="I10:M10"/>
    <mergeCell ref="A1:B9"/>
    <mergeCell ref="C1:M1"/>
    <mergeCell ref="C2:K2"/>
    <mergeCell ref="L2:M2"/>
    <mergeCell ref="C3:M3"/>
    <mergeCell ref="C4:H4"/>
    <mergeCell ref="I4:M4"/>
    <mergeCell ref="C5:H5"/>
    <mergeCell ref="I5:M5"/>
    <mergeCell ref="C6:M6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</mergeCells>
  <pageMargins left="0.78740157480314965" right="0.78740157480314965" top="0.98425196850393704" bottom="0.98425196850393704" header="0.51181102362204722" footer="0.51181102362204722"/>
  <pageSetup paperSize="9" scale="74" fitToHeight="2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Saint Julien</vt:lpstr>
      <vt:lpstr>Feuil2</vt:lpstr>
      <vt:lpstr>Feuil3</vt:lpstr>
    </vt:vector>
  </TitlesOfParts>
  <Company>famille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</dc:creator>
  <cp:lastModifiedBy>Patrick</cp:lastModifiedBy>
  <cp:lastPrinted>2018-04-12T07:06:39Z</cp:lastPrinted>
  <dcterms:created xsi:type="dcterms:W3CDTF">2008-01-11T11:09:50Z</dcterms:created>
  <dcterms:modified xsi:type="dcterms:W3CDTF">2022-02-24T17:15:34Z</dcterms:modified>
</cp:coreProperties>
</file>