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C\"/>
    </mc:Choice>
  </mc:AlternateContent>
  <xr:revisionPtr revIDLastSave="0" documentId="8_{3D934A49-25BD-462A-87B0-2CF4040A3E10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" l="1"/>
  <c r="G62" i="1"/>
  <c r="G63" i="1" s="1"/>
  <c r="G64" i="1" s="1"/>
  <c r="G65" i="1" s="1"/>
  <c r="G66" i="1" s="1"/>
  <c r="G67" i="1" s="1"/>
  <c r="J16" i="1" l="1"/>
  <c r="H16" i="1"/>
  <c r="J15" i="1"/>
  <c r="H15" i="1"/>
  <c r="I15" i="1" s="1"/>
  <c r="G15" i="1"/>
  <c r="G16" i="1" s="1"/>
  <c r="I16" i="1" l="1"/>
  <c r="G17" i="1"/>
  <c r="G18" i="1" s="1"/>
  <c r="G19" i="1" s="1"/>
  <c r="G20" i="1" s="1"/>
  <c r="G21" i="1" s="1"/>
  <c r="G22" i="1" s="1"/>
  <c r="G23" i="1" s="1"/>
  <c r="G25" i="1" s="1"/>
  <c r="H54" i="1"/>
  <c r="H65" i="1"/>
  <c r="H57" i="1"/>
  <c r="H48" i="1"/>
  <c r="H33" i="1"/>
  <c r="H22" i="1"/>
  <c r="H20" i="1"/>
  <c r="H19" i="1"/>
  <c r="H18" i="1"/>
  <c r="H17" i="1"/>
  <c r="I17" i="1" l="1"/>
  <c r="I18" i="1" s="1"/>
  <c r="I19" i="1" s="1"/>
  <c r="I20" i="1" s="1"/>
  <c r="H64" i="1" l="1"/>
  <c r="H52" i="1"/>
  <c r="H66" i="1"/>
  <c r="H63" i="1"/>
  <c r="H61" i="1"/>
  <c r="H59" i="1"/>
  <c r="H53" i="1"/>
  <c r="H55" i="1"/>
  <c r="H56" i="1"/>
  <c r="H58" i="1"/>
  <c r="H40" i="1"/>
  <c r="H36" i="1"/>
  <c r="H37" i="1"/>
  <c r="H38" i="1"/>
  <c r="H39" i="1"/>
  <c r="I36" i="1"/>
  <c r="G36" i="1"/>
  <c r="H29" i="1"/>
  <c r="H28" i="1"/>
  <c r="G43" i="1"/>
  <c r="G51" i="1"/>
  <c r="G68" i="1"/>
  <c r="G69" i="1"/>
  <c r="G70" i="1"/>
  <c r="H21" i="1"/>
  <c r="I21" i="1" s="1"/>
  <c r="I22" i="1" s="1"/>
  <c r="H23" i="1"/>
  <c r="H25" i="1"/>
  <c r="H26" i="1"/>
  <c r="H27" i="1"/>
  <c r="H31" i="1"/>
  <c r="H32" i="1"/>
  <c r="H34" i="1"/>
  <c r="H35" i="1"/>
  <c r="H41" i="1"/>
  <c r="H42" i="1"/>
  <c r="H43" i="1"/>
  <c r="I43" i="1"/>
  <c r="H44" i="1"/>
  <c r="H45" i="1"/>
  <c r="H46" i="1"/>
  <c r="H47" i="1"/>
  <c r="H49" i="1"/>
  <c r="H50" i="1"/>
  <c r="H51" i="1"/>
  <c r="I51" i="1"/>
  <c r="H67" i="1"/>
  <c r="H68" i="1"/>
  <c r="I68" i="1"/>
  <c r="H69" i="1"/>
  <c r="I69" i="1"/>
  <c r="H70" i="1"/>
  <c r="I70" i="1"/>
  <c r="I23" i="1" l="1"/>
  <c r="I25" i="1" s="1"/>
  <c r="G26" i="1"/>
  <c r="G27" i="1" s="1"/>
  <c r="G28" i="1" s="1"/>
  <c r="G29" i="1" l="1"/>
  <c r="G31" i="1" s="1"/>
  <c r="G32" i="1" s="1"/>
  <c r="G33" i="1" s="1"/>
  <c r="G34" i="1" s="1"/>
  <c r="I26" i="1"/>
  <c r="I27" i="1" s="1"/>
  <c r="I28" i="1" s="1"/>
  <c r="L23" i="1"/>
  <c r="J24" i="1"/>
  <c r="G35" i="1" l="1"/>
  <c r="G37" i="1" s="1"/>
  <c r="G38" i="1" s="1"/>
  <c r="G39" i="1" s="1"/>
  <c r="G40" i="1" s="1"/>
  <c r="I29" i="1"/>
  <c r="L29" i="1" s="1"/>
  <c r="G41" i="1" l="1"/>
  <c r="G42" i="1" s="1"/>
  <c r="G44" i="1" s="1"/>
  <c r="G45" i="1" s="1"/>
  <c r="G46" i="1" s="1"/>
  <c r="G47" i="1" s="1"/>
  <c r="I31" i="1"/>
  <c r="I32" i="1" s="1"/>
  <c r="J30" i="1"/>
  <c r="G48" i="1" l="1"/>
  <c r="G49" i="1" s="1"/>
  <c r="G50" i="1" s="1"/>
  <c r="G52" i="1" s="1"/>
  <c r="G53" i="1" s="1"/>
  <c r="I33" i="1"/>
  <c r="I34" i="1" s="1"/>
  <c r="I35" i="1" s="1"/>
  <c r="G54" i="1" l="1"/>
  <c r="G55" i="1" s="1"/>
  <c r="G56" i="1" s="1"/>
  <c r="G57" i="1" s="1"/>
  <c r="G58" i="1" s="1"/>
  <c r="G59" i="1" s="1"/>
  <c r="G61" i="1" s="1"/>
  <c r="J36" i="1"/>
  <c r="I37" i="1"/>
  <c r="I38" i="1" s="1"/>
  <c r="I39" i="1" s="1"/>
  <c r="I40" i="1" s="1"/>
  <c r="I41" i="1" s="1"/>
  <c r="I42" i="1" s="1"/>
  <c r="J43" i="1" s="1"/>
  <c r="L35" i="1"/>
  <c r="L42" i="1" l="1"/>
  <c r="I44" i="1"/>
  <c r="I45" i="1" s="1"/>
  <c r="I46" i="1" s="1"/>
  <c r="I47" i="1" s="1"/>
  <c r="I48" i="1" l="1"/>
  <c r="I49" i="1" s="1"/>
  <c r="I50" i="1" s="1"/>
  <c r="I52" i="1" l="1"/>
  <c r="I53" i="1" s="1"/>
  <c r="L50" i="1"/>
  <c r="J51" i="1"/>
  <c r="I54" i="1" l="1"/>
  <c r="I55" i="1" s="1"/>
  <c r="I56" i="1" s="1"/>
  <c r="I57" i="1" s="1"/>
  <c r="I58" i="1" s="1"/>
  <c r="I59" i="1" s="1"/>
  <c r="L59" i="1" l="1"/>
  <c r="I61" i="1"/>
  <c r="I62" i="1" s="1"/>
  <c r="I63" i="1" s="1"/>
  <c r="I64" i="1" s="1"/>
  <c r="I65" i="1" s="1"/>
  <c r="I66" i="1" s="1"/>
  <c r="I67" i="1" s="1"/>
  <c r="J60" i="1"/>
  <c r="L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 xr:uid="{FF8EF072-C5F5-432E-9891-4543481DBBED}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 xr:uid="{ADAC70A1-8EFB-4A99-AB56-04A1E913CA51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8501C3E4-53D4-413D-99F1-5638EA99A64D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0" authorId="0" shapeId="0" xr:uid="{00000000-0006-0000-0000-000009000000}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<sst xmlns="http://schemas.openxmlformats.org/spreadsheetml/2006/main" count="143" uniqueCount="128">
  <si>
    <t>N° affiliation :</t>
  </si>
  <si>
    <t>Adresse</t>
  </si>
  <si>
    <t>Localités traversées
ou lieu dit</t>
  </si>
  <si>
    <t>N° route
au départ</t>
  </si>
  <si>
    <t>Vitesse
Km/h</t>
  </si>
  <si>
    <t>Distance</t>
  </si>
  <si>
    <t>Partielle</t>
  </si>
  <si>
    <t>Cumul</t>
  </si>
  <si>
    <t>Cartes "IGN" ou "Michelin" utilisées</t>
  </si>
  <si>
    <t>Temps
mis</t>
  </si>
  <si>
    <t>Horaire</t>
  </si>
  <si>
    <t>Arrivée</t>
  </si>
  <si>
    <t>Départ</t>
  </si>
  <si>
    <t>Temps
arrêt</t>
  </si>
  <si>
    <t>Temps
étape</t>
  </si>
  <si>
    <t>Présentation d'un brevet AUDAX  CYCLOTOURISTE de</t>
  </si>
  <si>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</si>
  <si>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Indications</t>
  </si>
  <si>
    <t>Dép</t>
  </si>
  <si>
    <t>Responsable NOM : VINCELOT</t>
  </si>
  <si>
    <t>PRENOM : JEAN-MICHEL</t>
  </si>
  <si>
    <t>Téléphone: 0607368938</t>
  </si>
  <si>
    <t>7, impasse du Clos de la Gobelette 77950 MAINCY</t>
  </si>
  <si>
    <t>E-mail: vpcyclo@audax-uaf.com</t>
  </si>
  <si>
    <t>Club organisateur:  UAF</t>
  </si>
  <si>
    <t>Heure du départ : 4H00</t>
  </si>
  <si>
    <t>D39</t>
  </si>
  <si>
    <t>Héricy</t>
  </si>
  <si>
    <t xml:space="preserve">300 Km </t>
  </si>
  <si>
    <t>D22</t>
  </si>
  <si>
    <t>Thoury - Férottes</t>
  </si>
  <si>
    <t>Voulx</t>
  </si>
  <si>
    <t>D219B - D26</t>
  </si>
  <si>
    <t>Piffonds</t>
  </si>
  <si>
    <t>Vallery</t>
  </si>
  <si>
    <t>D65</t>
  </si>
  <si>
    <t>Saint Valérien</t>
  </si>
  <si>
    <t>La Belliole</t>
  </si>
  <si>
    <t>D193</t>
  </si>
  <si>
    <t>St-Martin d'Ordon</t>
  </si>
  <si>
    <t>D107</t>
  </si>
  <si>
    <t>St-Julien du Sault</t>
  </si>
  <si>
    <t>D52</t>
  </si>
  <si>
    <t>Villecerf</t>
  </si>
  <si>
    <t>D218</t>
  </si>
  <si>
    <t>A gche, D193</t>
  </si>
  <si>
    <t>Petit déjeuner:</t>
  </si>
  <si>
    <t>Le Saint Julien</t>
  </si>
  <si>
    <t>44, avenue de la Gare</t>
  </si>
  <si>
    <t>Saint Mammès</t>
  </si>
  <si>
    <t>D40E2-D218</t>
  </si>
  <si>
    <t>Moret-sur-Loing</t>
  </si>
  <si>
    <t>D218-D22</t>
  </si>
  <si>
    <t>Restaurant</t>
  </si>
  <si>
    <t>03 86 91 10 36</t>
  </si>
  <si>
    <t>Fin d'homologation:</t>
  </si>
  <si>
    <t>24h00</t>
  </si>
  <si>
    <t>D227E-D110</t>
  </si>
  <si>
    <t>Fontaineroux</t>
  </si>
  <si>
    <t>Champagne-sur-Seine</t>
  </si>
  <si>
    <t>D110-D39</t>
  </si>
  <si>
    <t>Villeneuve-sur-Yonne</t>
  </si>
  <si>
    <t>D3-D15</t>
  </si>
  <si>
    <t>Dixmont</t>
  </si>
  <si>
    <t>D232-D122</t>
  </si>
  <si>
    <t>Cerisiers</t>
  </si>
  <si>
    <t>D20</t>
  </si>
  <si>
    <t>Les Sièges</t>
  </si>
  <si>
    <t>D20-D84</t>
  </si>
  <si>
    <t>Villeneuve-l'Archevêque</t>
  </si>
  <si>
    <t>D84</t>
  </si>
  <si>
    <t>Pouy-sur-Vannes</t>
  </si>
  <si>
    <t>D660-D20-D64</t>
  </si>
  <si>
    <t>D29</t>
  </si>
  <si>
    <t>Villadin</t>
  </si>
  <si>
    <t>Faux-Villecerf</t>
  </si>
  <si>
    <t>Prunay-Belleville</t>
  </si>
  <si>
    <t>Echemines</t>
  </si>
  <si>
    <t>Fontaine-les-Grès</t>
  </si>
  <si>
    <t>D29-D31</t>
  </si>
  <si>
    <t>D29-D96</t>
  </si>
  <si>
    <t>Orvilliers-Saint-Julien</t>
  </si>
  <si>
    <t>Pars-lès-Romilly</t>
  </si>
  <si>
    <t>D96</t>
  </si>
  <si>
    <t>D440</t>
  </si>
  <si>
    <t>Bossenay</t>
  </si>
  <si>
    <t>D442</t>
  </si>
  <si>
    <t>Ferreux-Quincey</t>
  </si>
  <si>
    <t>Avant-lès-Marcilly</t>
  </si>
  <si>
    <t>Soligny-les-Etangs</t>
  </si>
  <si>
    <t>Traînel</t>
  </si>
  <si>
    <t>D374-D51-D68</t>
  </si>
  <si>
    <t>Fontaine-Fourches</t>
  </si>
  <si>
    <t>Donnemarie-Dontilly</t>
  </si>
  <si>
    <t>Cessoy-en-Montois</t>
  </si>
  <si>
    <t>Meigneux</t>
  </si>
  <si>
    <t>Rampillon</t>
  </si>
  <si>
    <t>D68-D49</t>
  </si>
  <si>
    <t>D75</t>
  </si>
  <si>
    <t>D62</t>
  </si>
  <si>
    <t>Saint-Ouen-en-Brie</t>
  </si>
  <si>
    <t>Bombon</t>
  </si>
  <si>
    <t>Fontaine-le-Port</t>
  </si>
  <si>
    <t>Noyen-sur-Seine</t>
  </si>
  <si>
    <t>D49</t>
  </si>
  <si>
    <t>CV</t>
  </si>
  <si>
    <t>D49-CV</t>
  </si>
  <si>
    <t>Neuvry</t>
  </si>
  <si>
    <t>Mouy-sur-Seine</t>
  </si>
  <si>
    <t>D213</t>
  </si>
  <si>
    <t>Nangis</t>
  </si>
  <si>
    <r>
      <t>Date du brevet:</t>
    </r>
    <r>
      <rPr>
        <b/>
        <sz val="10"/>
        <rFont val="Arial"/>
        <family val="2"/>
      </rPr>
      <t xml:space="preserve"> 18 avril 2020</t>
    </r>
  </si>
  <si>
    <t>Lieu du départ: Fontaine le Port (Parking de la Gare)</t>
  </si>
  <si>
    <t>La Bonne Etape</t>
  </si>
  <si>
    <t>89,Avenue Maréchal Foch</t>
  </si>
  <si>
    <t>10280 Fontaine-les-Grès</t>
  </si>
  <si>
    <t>03 25 76 95 85</t>
  </si>
  <si>
    <t>89330 Saint Julien du Sault</t>
  </si>
  <si>
    <t>Fontains</t>
  </si>
  <si>
    <t>Blandy</t>
  </si>
  <si>
    <t>Sivry-Courtry</t>
  </si>
  <si>
    <t>"Circuit des Trois Fontaines"</t>
  </si>
  <si>
    <t>D201-D201b</t>
  </si>
  <si>
    <t>D201b-D12-D29</t>
  </si>
  <si>
    <t>D29-D227-VC</t>
  </si>
  <si>
    <t>VC</t>
  </si>
  <si>
    <t>D115-D408-D115</t>
  </si>
  <si>
    <t>D115-D134-D116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</si>
</sst>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;;;"/>
    <numFmt numFmtId="166" formatCode="h&quot;h&quot;mm"/>
  </numFmts>
  <fonts count="13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20" fontId="0" fillId="0" borderId="0" xfId="0" applyNumberFormat="1"/>
    <xf numFmtId="166" fontId="0" fillId="0" borderId="1" xfId="0" applyNumberFormat="1" applyBorder="1"/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6" fontId="0" fillId="0" borderId="0" xfId="0" applyNumberFormat="1" applyBorder="1"/>
    <xf numFmtId="0" fontId="2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2" fillId="0" borderId="1" xfId="0" applyNumberFormat="1" applyFont="1" applyBorder="1"/>
    <xf numFmtId="166" fontId="12" fillId="0" borderId="1" xfId="0" applyNumberFormat="1" applyFont="1" applyBorder="1"/>
    <xf numFmtId="0" fontId="12" fillId="0" borderId="1" xfId="0" applyFont="1" applyBorder="1"/>
    <xf numFmtId="0" fontId="2" fillId="0" borderId="4" xfId="0" applyFont="1" applyFill="1" applyBorder="1"/>
    <xf numFmtId="0" fontId="10" fillId="0" borderId="1" xfId="0" quotePrefix="1" applyFont="1" applyBorder="1"/>
    <xf numFmtId="0" fontId="3" fillId="0" borderId="0" xfId="0" applyFont="1"/>
    <xf numFmtId="0" fontId="2" fillId="0" borderId="1" xfId="0" applyFont="1" applyFill="1" applyBorder="1"/>
    <xf numFmtId="0" fontId="12" fillId="0" borderId="0" xfId="0" applyFont="1" applyBorder="1"/>
    <xf numFmtId="0" fontId="12" fillId="0" borderId="0" xfId="0" quotePrefix="1" applyFont="1" applyFill="1" applyBorder="1"/>
    <xf numFmtId="0" fontId="0" fillId="0" borderId="4" xfId="0" applyFont="1" applyFill="1" applyBorder="1"/>
    <xf numFmtId="166" fontId="12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/>
    <xf numFmtId="21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6" fontId="0" fillId="0" borderId="1" xfId="0" applyNumberForma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/>
    <xf numFmtId="0" fontId="2" fillId="0" borderId="2" xfId="0" applyFont="1" applyBorder="1" applyAlignment="1"/>
    <xf numFmtId="0" fontId="0" fillId="0" borderId="3" xfId="0" applyBorder="1" applyAlignment="1"/>
    <xf numFmtId="164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1409699</xdr:colOff>
      <xdr:row>8</xdr:row>
      <xdr:rowOff>121340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85924" cy="1807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2"/>
  <sheetViews>
    <sheetView tabSelected="1" zoomScaleNormal="100" workbookViewId="0">
      <selection activeCell="K16" sqref="K16"/>
    </sheetView>
  </sheetViews>
  <sheetFormatPr baseColWidth="10" defaultRowHeight="12.75" x14ac:dyDescent="0.2"/>
  <cols>
    <col min="1" max="1" width="4.140625" customWidth="1"/>
    <col min="2" max="2" width="22.7109375" customWidth="1"/>
    <col min="3" max="3" width="8.28515625" customWidth="1"/>
    <col min="4" max="4" width="21" customWidth="1"/>
    <col min="5" max="5" width="5.85546875" style="10" customWidth="1"/>
    <col min="6" max="6" width="5.85546875" style="1" customWidth="1"/>
    <col min="7" max="7" width="5.85546875" style="2" customWidth="1"/>
    <col min="8" max="8" width="5.85546875" style="11" customWidth="1"/>
    <col min="9" max="9" width="5.85546875" style="14" customWidth="1"/>
    <col min="10" max="10" width="7.85546875" style="14" customWidth="1"/>
    <col min="11" max="11" width="5.85546875" style="14" customWidth="1"/>
    <col min="12" max="12" width="8.28515625" style="14" customWidth="1"/>
    <col min="13" max="13" width="8.85546875" style="4" customWidth="1"/>
  </cols>
  <sheetData>
    <row r="1" spans="1:17" ht="43.9" customHeight="1" x14ac:dyDescent="0.2">
      <c r="A1" s="55"/>
      <c r="B1" s="55"/>
      <c r="C1" s="63" t="s">
        <v>16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2"/>
      <c r="Q1" s="3"/>
    </row>
    <row r="2" spans="1:17" x14ac:dyDescent="0.2">
      <c r="A2" s="55"/>
      <c r="B2" s="55"/>
      <c r="C2" s="68" t="s">
        <v>15</v>
      </c>
      <c r="D2" s="69"/>
      <c r="E2" s="69"/>
      <c r="F2" s="69"/>
      <c r="G2" s="69"/>
      <c r="H2" s="69"/>
      <c r="I2" s="69"/>
      <c r="J2" s="69"/>
      <c r="K2" s="69"/>
      <c r="L2" s="64" t="s">
        <v>28</v>
      </c>
      <c r="M2" s="65"/>
      <c r="N2" s="1"/>
      <c r="O2" s="1"/>
      <c r="P2" s="2"/>
      <c r="Q2" s="3"/>
    </row>
    <row r="3" spans="1:17" x14ac:dyDescent="0.2">
      <c r="A3" s="55"/>
      <c r="B3" s="55"/>
      <c r="C3" s="66" t="s">
        <v>121</v>
      </c>
      <c r="D3" s="67"/>
      <c r="E3" s="67"/>
      <c r="F3" s="67"/>
      <c r="G3" s="67"/>
      <c r="H3" s="67"/>
      <c r="I3" s="67"/>
      <c r="J3" s="67"/>
      <c r="K3" s="67"/>
      <c r="L3" s="67"/>
      <c r="M3" s="55"/>
      <c r="N3" s="1"/>
      <c r="O3" s="1"/>
      <c r="P3" s="2"/>
      <c r="Q3" s="3"/>
    </row>
    <row r="4" spans="1:17" x14ac:dyDescent="0.2">
      <c r="A4" s="55"/>
      <c r="B4" s="55"/>
      <c r="C4" s="69" t="s">
        <v>24</v>
      </c>
      <c r="D4" s="55"/>
      <c r="E4" s="55"/>
      <c r="F4" s="55"/>
      <c r="G4" s="55"/>
      <c r="H4" s="55"/>
      <c r="I4" s="59" t="s">
        <v>0</v>
      </c>
      <c r="J4" s="59"/>
      <c r="K4" s="59"/>
      <c r="L4" s="59"/>
      <c r="M4" s="55"/>
      <c r="N4" s="1"/>
      <c r="O4" s="1"/>
      <c r="P4" s="2"/>
      <c r="Q4" s="3"/>
    </row>
    <row r="5" spans="1:17" x14ac:dyDescent="0.2">
      <c r="A5" s="55"/>
      <c r="B5" s="55"/>
      <c r="C5" s="56" t="s">
        <v>19</v>
      </c>
      <c r="D5" s="55"/>
      <c r="E5" s="55"/>
      <c r="F5" s="55"/>
      <c r="G5" s="55"/>
      <c r="H5" s="55"/>
      <c r="I5" s="70" t="s">
        <v>20</v>
      </c>
      <c r="J5" s="59"/>
      <c r="K5" s="59"/>
      <c r="L5" s="59"/>
      <c r="M5" s="55"/>
      <c r="N5" s="1"/>
      <c r="O5" s="1"/>
      <c r="P5" s="2"/>
      <c r="Q5" s="3"/>
    </row>
    <row r="6" spans="1:17" x14ac:dyDescent="0.2">
      <c r="A6" s="55"/>
      <c r="B6" s="55"/>
      <c r="C6" s="56" t="s">
        <v>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1"/>
      <c r="O6" s="1"/>
      <c r="P6" s="2"/>
      <c r="Q6" s="3"/>
    </row>
    <row r="7" spans="1:17" x14ac:dyDescent="0.2">
      <c r="A7" s="55"/>
      <c r="B7" s="55"/>
      <c r="C7" s="57" t="s">
        <v>22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1"/>
      <c r="O7" s="1"/>
      <c r="P7" s="2"/>
      <c r="Q7" s="3"/>
    </row>
    <row r="8" spans="1:17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"/>
      <c r="O8" s="1"/>
      <c r="P8" s="2"/>
      <c r="Q8" s="3"/>
    </row>
    <row r="9" spans="1:17" x14ac:dyDescent="0.2">
      <c r="A9" s="55"/>
      <c r="B9" s="55"/>
      <c r="C9" s="56" t="s">
        <v>21</v>
      </c>
      <c r="D9" s="55"/>
      <c r="E9" s="55"/>
      <c r="F9" s="55"/>
      <c r="G9" s="56" t="s">
        <v>23</v>
      </c>
      <c r="H9" s="55"/>
      <c r="I9" s="55"/>
      <c r="J9" s="55"/>
      <c r="K9" s="55"/>
      <c r="L9" s="55"/>
      <c r="M9" s="55"/>
      <c r="N9" s="1"/>
      <c r="O9" s="1"/>
      <c r="P9" s="2"/>
      <c r="Q9" s="3"/>
    </row>
    <row r="10" spans="1:17" x14ac:dyDescent="0.2">
      <c r="A10" s="54" t="s">
        <v>111</v>
      </c>
      <c r="B10" s="55"/>
      <c r="C10" s="54" t="s">
        <v>112</v>
      </c>
      <c r="D10" s="55"/>
      <c r="E10" s="55"/>
      <c r="F10" s="55"/>
      <c r="G10" s="55"/>
      <c r="H10" s="55"/>
      <c r="I10" s="58" t="s">
        <v>25</v>
      </c>
      <c r="J10" s="59"/>
      <c r="K10" s="59"/>
      <c r="L10" s="59"/>
      <c r="M10" s="55"/>
      <c r="N10" s="1"/>
      <c r="O10" s="1"/>
      <c r="P10" s="2"/>
      <c r="Q10" s="3"/>
    </row>
    <row r="11" spans="1:17" ht="17.45" customHeight="1" x14ac:dyDescent="0.2">
      <c r="A11" s="55" t="s">
        <v>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1"/>
      <c r="O11" s="1"/>
      <c r="P11" s="2"/>
      <c r="Q11" s="3"/>
    </row>
    <row r="12" spans="1:17" s="9" customFormat="1" x14ac:dyDescent="0.2">
      <c r="A12" s="43" t="s">
        <v>18</v>
      </c>
      <c r="B12" s="44" t="s">
        <v>2</v>
      </c>
      <c r="C12" s="45"/>
      <c r="D12" s="44" t="s">
        <v>3</v>
      </c>
      <c r="E12" s="46" t="s">
        <v>4</v>
      </c>
      <c r="F12" s="48" t="s">
        <v>5</v>
      </c>
      <c r="G12" s="48"/>
      <c r="H12" s="49" t="s">
        <v>9</v>
      </c>
      <c r="I12" s="51" t="s">
        <v>10</v>
      </c>
      <c r="J12" s="51"/>
      <c r="K12" s="52" t="s">
        <v>13</v>
      </c>
      <c r="L12" s="52" t="s">
        <v>14</v>
      </c>
      <c r="M12" s="43" t="s">
        <v>17</v>
      </c>
      <c r="N12" s="6"/>
      <c r="O12" s="6"/>
      <c r="P12" s="7"/>
      <c r="Q12" s="8"/>
    </row>
    <row r="13" spans="1:17" s="9" customFormat="1" x14ac:dyDescent="0.2">
      <c r="A13" s="43"/>
      <c r="B13" s="45"/>
      <c r="C13" s="45"/>
      <c r="D13" s="45"/>
      <c r="E13" s="47"/>
      <c r="F13" s="28" t="s">
        <v>6</v>
      </c>
      <c r="G13" s="26" t="s">
        <v>7</v>
      </c>
      <c r="H13" s="50"/>
      <c r="I13" s="27" t="s">
        <v>11</v>
      </c>
      <c r="J13" s="13" t="s">
        <v>12</v>
      </c>
      <c r="K13" s="53"/>
      <c r="L13" s="53"/>
      <c r="M13" s="43"/>
    </row>
    <row r="14" spans="1:17" ht="15.75" x14ac:dyDescent="0.25">
      <c r="A14" s="5">
        <v>77</v>
      </c>
      <c r="B14" s="60" t="s">
        <v>102</v>
      </c>
      <c r="C14" s="61"/>
      <c r="D14" s="29" t="s">
        <v>26</v>
      </c>
      <c r="E14" s="41">
        <v>22.5</v>
      </c>
      <c r="F14" s="42">
        <v>0</v>
      </c>
      <c r="G14" s="22">
        <v>0</v>
      </c>
      <c r="H14" s="23"/>
      <c r="I14" s="24"/>
      <c r="J14" s="21">
        <v>0.16666666666666666</v>
      </c>
      <c r="K14" s="12"/>
      <c r="L14" s="12"/>
      <c r="M14" s="5"/>
    </row>
    <row r="15" spans="1:17" x14ac:dyDescent="0.2">
      <c r="A15" s="5">
        <v>77</v>
      </c>
      <c r="B15" s="62" t="s">
        <v>27</v>
      </c>
      <c r="C15" s="62"/>
      <c r="D15" s="29" t="s">
        <v>57</v>
      </c>
      <c r="E15" s="41">
        <v>22.5</v>
      </c>
      <c r="F15" s="20">
        <v>5</v>
      </c>
      <c r="G15" s="25">
        <f>G14+F15</f>
        <v>5</v>
      </c>
      <c r="H15" s="24">
        <f t="shared" ref="H15:H16" si="0">IF((F15=0),"",F15/E15/24)</f>
        <v>9.2592592592592587E-3</v>
      </c>
      <c r="I15" s="24">
        <f>J14+K14+H15</f>
        <v>0.17592592592592593</v>
      </c>
      <c r="J15" s="12" t="str">
        <f>IF(K15=0,"",I15+K15)</f>
        <v/>
      </c>
      <c r="K15" s="12"/>
      <c r="L15" s="12"/>
      <c r="M15" s="5"/>
    </row>
    <row r="16" spans="1:17" x14ac:dyDescent="0.2">
      <c r="A16" s="5">
        <v>77</v>
      </c>
      <c r="B16" s="62" t="s">
        <v>58</v>
      </c>
      <c r="C16" s="62"/>
      <c r="D16" s="33" t="s">
        <v>60</v>
      </c>
      <c r="E16" s="41">
        <v>22.5</v>
      </c>
      <c r="F16" s="20">
        <v>3</v>
      </c>
      <c r="G16" s="25">
        <f>G15+F16</f>
        <v>8</v>
      </c>
      <c r="H16" s="24">
        <f t="shared" si="0"/>
        <v>5.5555555555555558E-3</v>
      </c>
      <c r="I16" s="24">
        <f>IF((F16=0),"",I15+K15+H16)</f>
        <v>0.18148148148148149</v>
      </c>
      <c r="J16" s="12" t="str">
        <f>IF(K16=0,"",I16+K16)</f>
        <v/>
      </c>
      <c r="K16" s="12"/>
      <c r="L16" s="12"/>
      <c r="M16" s="32"/>
    </row>
    <row r="17" spans="1:13" x14ac:dyDescent="0.2">
      <c r="A17" s="5">
        <v>77</v>
      </c>
      <c r="B17" s="62" t="s">
        <v>59</v>
      </c>
      <c r="C17" s="62"/>
      <c r="D17" s="36" t="s">
        <v>26</v>
      </c>
      <c r="E17" s="19">
        <v>22.5</v>
      </c>
      <c r="F17" s="20">
        <v>4</v>
      </c>
      <c r="G17" s="25">
        <f t="shared" ref="G17:G23" si="1">IF(F17="","",F17+G16)</f>
        <v>12</v>
      </c>
      <c r="H17" s="24">
        <f t="shared" ref="H17:H20" si="2">IF((F17=0),"",F17/E17/24)</f>
        <v>7.4074074074074077E-3</v>
      </c>
      <c r="I17" s="24">
        <f t="shared" ref="I17:I23" si="3">IF((F17=0),"",I16+K16+H17)</f>
        <v>0.18888888888888891</v>
      </c>
      <c r="J17" s="12"/>
      <c r="K17" s="12"/>
      <c r="L17" s="12"/>
      <c r="M17" s="5"/>
    </row>
    <row r="18" spans="1:13" x14ac:dyDescent="0.2">
      <c r="A18" s="5">
        <v>77</v>
      </c>
      <c r="B18" s="62" t="s">
        <v>49</v>
      </c>
      <c r="C18" s="62"/>
      <c r="D18" s="36" t="s">
        <v>50</v>
      </c>
      <c r="E18" s="19">
        <v>22.5</v>
      </c>
      <c r="F18" s="20">
        <v>2.5</v>
      </c>
      <c r="G18" s="25">
        <f t="shared" si="1"/>
        <v>14.5</v>
      </c>
      <c r="H18" s="24">
        <f t="shared" si="2"/>
        <v>4.6296296296296294E-3</v>
      </c>
      <c r="I18" s="24">
        <f t="shared" si="3"/>
        <v>0.19351851851851853</v>
      </c>
      <c r="J18" s="12"/>
      <c r="K18" s="12"/>
      <c r="L18" s="12"/>
      <c r="M18" s="5"/>
    </row>
    <row r="19" spans="1:13" x14ac:dyDescent="0.2">
      <c r="A19" s="5">
        <v>77</v>
      </c>
      <c r="B19" s="62" t="s">
        <v>51</v>
      </c>
      <c r="C19" s="62"/>
      <c r="D19" s="36" t="s">
        <v>44</v>
      </c>
      <c r="E19" s="19">
        <v>22.5</v>
      </c>
      <c r="F19" s="20">
        <v>3</v>
      </c>
      <c r="G19" s="25">
        <f t="shared" si="1"/>
        <v>17.5</v>
      </c>
      <c r="H19" s="24">
        <f t="shared" si="2"/>
        <v>5.5555555555555558E-3</v>
      </c>
      <c r="I19" s="24">
        <f t="shared" si="3"/>
        <v>0.1990740740740741</v>
      </c>
      <c r="J19" s="12"/>
      <c r="K19" s="12"/>
      <c r="L19" s="12"/>
      <c r="M19" s="5"/>
    </row>
    <row r="20" spans="1:13" x14ac:dyDescent="0.2">
      <c r="A20" s="5">
        <v>77</v>
      </c>
      <c r="B20" s="62" t="s">
        <v>43</v>
      </c>
      <c r="C20" s="62"/>
      <c r="D20" s="36" t="s">
        <v>52</v>
      </c>
      <c r="E20" s="19">
        <v>22.5</v>
      </c>
      <c r="F20" s="20">
        <v>6</v>
      </c>
      <c r="G20" s="25">
        <f t="shared" si="1"/>
        <v>23.5</v>
      </c>
      <c r="H20" s="24">
        <f t="shared" si="2"/>
        <v>1.1111111111111112E-2</v>
      </c>
      <c r="I20" s="24">
        <f t="shared" si="3"/>
        <v>0.2101851851851852</v>
      </c>
      <c r="J20" s="12"/>
      <c r="K20" s="12"/>
      <c r="L20" s="12"/>
      <c r="M20" s="5"/>
    </row>
    <row r="21" spans="1:13" x14ac:dyDescent="0.2">
      <c r="A21" s="5">
        <v>77</v>
      </c>
      <c r="B21" s="56" t="s">
        <v>30</v>
      </c>
      <c r="C21" s="55"/>
      <c r="D21" s="29" t="s">
        <v>29</v>
      </c>
      <c r="E21" s="19">
        <v>22.5</v>
      </c>
      <c r="F21" s="20">
        <v>7</v>
      </c>
      <c r="G21" s="25">
        <f t="shared" si="1"/>
        <v>30.5</v>
      </c>
      <c r="H21" s="24">
        <f t="shared" ref="H21:H70" si="4">IF((F21=0),"",F21/E21/24)</f>
        <v>1.2962962962962963E-2</v>
      </c>
      <c r="I21" s="24">
        <f t="shared" si="3"/>
        <v>0.22314814814814815</v>
      </c>
      <c r="J21" s="12"/>
      <c r="K21" s="12"/>
      <c r="L21" s="12"/>
      <c r="M21" s="5"/>
    </row>
    <row r="22" spans="1:13" x14ac:dyDescent="0.2">
      <c r="A22" s="5">
        <v>77</v>
      </c>
      <c r="B22" s="56" t="s">
        <v>31</v>
      </c>
      <c r="C22" s="55"/>
      <c r="D22" s="29" t="s">
        <v>32</v>
      </c>
      <c r="E22" s="19">
        <v>22.5</v>
      </c>
      <c r="F22" s="20">
        <v>4</v>
      </c>
      <c r="G22" s="25">
        <f t="shared" si="1"/>
        <v>34.5</v>
      </c>
      <c r="H22" s="24">
        <f t="shared" si="4"/>
        <v>7.4074074074074077E-3</v>
      </c>
      <c r="I22" s="24">
        <f t="shared" si="3"/>
        <v>0.23055555555555557</v>
      </c>
      <c r="J22" s="12"/>
      <c r="K22" s="12"/>
      <c r="L22" s="12"/>
      <c r="M22" s="5"/>
    </row>
    <row r="23" spans="1:13" x14ac:dyDescent="0.2">
      <c r="A23" s="5">
        <v>77</v>
      </c>
      <c r="B23" s="65" t="s">
        <v>34</v>
      </c>
      <c r="C23" s="65"/>
      <c r="D23" s="5"/>
      <c r="E23" s="19">
        <v>22.5</v>
      </c>
      <c r="F23" s="20">
        <v>7.5</v>
      </c>
      <c r="G23" s="25">
        <f t="shared" si="1"/>
        <v>42</v>
      </c>
      <c r="H23" s="24">
        <f t="shared" si="4"/>
        <v>1.3888888888888888E-2</v>
      </c>
      <c r="I23" s="24">
        <f t="shared" si="3"/>
        <v>0.24444444444444446</v>
      </c>
      <c r="J23" s="12"/>
      <c r="K23" s="12">
        <v>1.3888888888888888E-2</v>
      </c>
      <c r="L23" s="31">
        <f>I23-J14</f>
        <v>7.7777777777777807E-2</v>
      </c>
      <c r="M23" s="5"/>
    </row>
    <row r="24" spans="1:13" x14ac:dyDescent="0.2">
      <c r="A24" s="5">
        <v>77</v>
      </c>
      <c r="B24" s="65" t="s">
        <v>34</v>
      </c>
      <c r="C24" s="65"/>
      <c r="D24" s="39" t="s">
        <v>35</v>
      </c>
      <c r="E24" s="19"/>
      <c r="F24" s="20"/>
      <c r="G24" s="25"/>
      <c r="H24" s="24"/>
      <c r="I24" s="24"/>
      <c r="J24" s="30">
        <f>I23+K23</f>
        <v>0.25833333333333336</v>
      </c>
      <c r="K24" s="12"/>
      <c r="L24" s="12"/>
      <c r="M24" s="5"/>
    </row>
    <row r="25" spans="1:13" x14ac:dyDescent="0.2">
      <c r="A25" s="5">
        <v>89</v>
      </c>
      <c r="B25" s="56" t="s">
        <v>36</v>
      </c>
      <c r="C25" s="55"/>
      <c r="D25" s="29" t="s">
        <v>35</v>
      </c>
      <c r="E25" s="19">
        <v>22.5</v>
      </c>
      <c r="F25" s="20">
        <v>9</v>
      </c>
      <c r="G25" s="25">
        <f>IF(F25="","",F25+G23)</f>
        <v>51</v>
      </c>
      <c r="H25" s="24">
        <f t="shared" si="4"/>
        <v>1.6666666666666666E-2</v>
      </c>
      <c r="I25" s="24">
        <f>IF((F25=0),"",I23+K23+H25)</f>
        <v>0.27500000000000002</v>
      </c>
      <c r="J25" s="12"/>
      <c r="K25" s="12"/>
      <c r="L25" s="12"/>
      <c r="M25" s="5"/>
    </row>
    <row r="26" spans="1:13" x14ac:dyDescent="0.2">
      <c r="A26" s="5">
        <v>89</v>
      </c>
      <c r="B26" s="56" t="s">
        <v>37</v>
      </c>
      <c r="C26" s="55"/>
      <c r="D26" s="29" t="s">
        <v>38</v>
      </c>
      <c r="E26" s="19">
        <v>22.5</v>
      </c>
      <c r="F26" s="20">
        <v>4</v>
      </c>
      <c r="G26" s="25">
        <f t="shared" ref="G26:G70" si="5">IF(F26="","",F26+G25)</f>
        <v>55</v>
      </c>
      <c r="H26" s="24">
        <f t="shared" si="4"/>
        <v>7.4074074074074077E-3</v>
      </c>
      <c r="I26" s="24">
        <f t="shared" ref="I26:I70" si="6">IF((F26=0),"",I25+K25+H26)</f>
        <v>0.28240740740740744</v>
      </c>
      <c r="J26" s="12"/>
      <c r="K26" s="12"/>
      <c r="L26" s="12"/>
      <c r="M26" s="5"/>
    </row>
    <row r="27" spans="1:13" x14ac:dyDescent="0.2">
      <c r="A27" s="5">
        <v>89</v>
      </c>
      <c r="B27" s="56" t="s">
        <v>33</v>
      </c>
      <c r="C27" s="55"/>
      <c r="D27" s="29" t="s">
        <v>45</v>
      </c>
      <c r="E27" s="19">
        <v>22.5</v>
      </c>
      <c r="F27" s="20">
        <v>12</v>
      </c>
      <c r="G27" s="25">
        <f t="shared" si="5"/>
        <v>67</v>
      </c>
      <c r="H27" s="24">
        <f t="shared" si="4"/>
        <v>2.2222222222222223E-2</v>
      </c>
      <c r="I27" s="24">
        <f t="shared" si="6"/>
        <v>0.30462962962962964</v>
      </c>
      <c r="J27" s="12"/>
      <c r="K27" s="12"/>
      <c r="L27" s="12"/>
      <c r="M27" s="5"/>
    </row>
    <row r="28" spans="1:13" x14ac:dyDescent="0.2">
      <c r="A28" s="5">
        <v>89</v>
      </c>
      <c r="B28" s="71" t="s">
        <v>39</v>
      </c>
      <c r="C28" s="72"/>
      <c r="D28" s="29" t="s">
        <v>40</v>
      </c>
      <c r="E28" s="19">
        <v>22.5</v>
      </c>
      <c r="F28" s="20">
        <v>4</v>
      </c>
      <c r="G28" s="25">
        <f t="shared" si="5"/>
        <v>71</v>
      </c>
      <c r="H28" s="24">
        <f t="shared" si="4"/>
        <v>7.4074074074074077E-3</v>
      </c>
      <c r="I28" s="24">
        <f t="shared" si="6"/>
        <v>0.31203703703703706</v>
      </c>
      <c r="J28" s="12"/>
      <c r="K28" s="12"/>
      <c r="L28" s="12"/>
      <c r="M28" s="5"/>
    </row>
    <row r="29" spans="1:13" x14ac:dyDescent="0.2">
      <c r="A29" s="5">
        <v>89</v>
      </c>
      <c r="B29" s="65" t="s">
        <v>41</v>
      </c>
      <c r="C29" s="65"/>
      <c r="D29" s="5"/>
      <c r="E29" s="19">
        <v>22.5</v>
      </c>
      <c r="F29" s="20">
        <v>11.5</v>
      </c>
      <c r="G29" s="25">
        <f t="shared" si="5"/>
        <v>82.5</v>
      </c>
      <c r="H29" s="24">
        <f t="shared" si="4"/>
        <v>2.1296296296296296E-2</v>
      </c>
      <c r="I29" s="24">
        <f t="shared" si="6"/>
        <v>0.33333333333333337</v>
      </c>
      <c r="J29" s="12"/>
      <c r="K29" s="30">
        <v>2.7777777777777776E-2</v>
      </c>
      <c r="L29" s="31">
        <f>I29-J24</f>
        <v>7.5000000000000011E-2</v>
      </c>
      <c r="M29" s="5"/>
    </row>
    <row r="30" spans="1:13" x14ac:dyDescent="0.2">
      <c r="A30" s="5">
        <v>89</v>
      </c>
      <c r="B30" s="65" t="s">
        <v>41</v>
      </c>
      <c r="C30" s="65"/>
      <c r="D30" s="29" t="s">
        <v>62</v>
      </c>
      <c r="E30" s="19"/>
      <c r="F30" s="20"/>
      <c r="G30" s="25"/>
      <c r="H30" s="24"/>
      <c r="I30" s="24"/>
      <c r="J30" s="30">
        <f>I29+K29</f>
        <v>0.36111111111111116</v>
      </c>
      <c r="K30" s="30"/>
      <c r="L30" s="31"/>
      <c r="M30" s="5"/>
    </row>
    <row r="31" spans="1:13" x14ac:dyDescent="0.2">
      <c r="A31" s="5">
        <v>89</v>
      </c>
      <c r="B31" s="56" t="s">
        <v>61</v>
      </c>
      <c r="C31" s="55"/>
      <c r="D31" s="29" t="s">
        <v>64</v>
      </c>
      <c r="E31" s="19">
        <v>22.5</v>
      </c>
      <c r="F31" s="20">
        <v>9</v>
      </c>
      <c r="G31" s="25">
        <f>IF(F31="","",F31+G29)</f>
        <v>91.5</v>
      </c>
      <c r="H31" s="24">
        <f t="shared" si="4"/>
        <v>1.6666666666666666E-2</v>
      </c>
      <c r="I31" s="24">
        <f>IF((F31=0),"",I29+K29+H31)</f>
        <v>0.37777777777777782</v>
      </c>
      <c r="J31" s="12"/>
      <c r="K31" s="12"/>
      <c r="L31" s="12"/>
      <c r="M31" s="5"/>
    </row>
    <row r="32" spans="1:13" x14ac:dyDescent="0.2">
      <c r="A32" s="5">
        <v>89</v>
      </c>
      <c r="B32" s="56" t="s">
        <v>63</v>
      </c>
      <c r="C32" s="55"/>
      <c r="D32" s="29" t="s">
        <v>66</v>
      </c>
      <c r="E32" s="19">
        <v>22.5</v>
      </c>
      <c r="F32" s="20">
        <v>10.5</v>
      </c>
      <c r="G32" s="25">
        <f t="shared" si="5"/>
        <v>102</v>
      </c>
      <c r="H32" s="24">
        <f t="shared" si="4"/>
        <v>1.9444444444444445E-2</v>
      </c>
      <c r="I32" s="24">
        <f t="shared" si="6"/>
        <v>0.39722222222222225</v>
      </c>
      <c r="J32" s="12"/>
      <c r="K32" s="12"/>
      <c r="L32" s="12"/>
      <c r="M32" s="5"/>
    </row>
    <row r="33" spans="1:13" x14ac:dyDescent="0.2">
      <c r="A33" s="5">
        <v>89</v>
      </c>
      <c r="B33" s="56" t="s">
        <v>65</v>
      </c>
      <c r="C33" s="55"/>
      <c r="D33" s="29" t="s">
        <v>68</v>
      </c>
      <c r="E33" s="19">
        <v>20</v>
      </c>
      <c r="F33" s="20">
        <v>9</v>
      </c>
      <c r="G33" s="25">
        <f t="shared" si="5"/>
        <v>111</v>
      </c>
      <c r="H33" s="24">
        <f t="shared" si="4"/>
        <v>1.8749999999999999E-2</v>
      </c>
      <c r="I33" s="24">
        <f t="shared" si="6"/>
        <v>0.41597222222222224</v>
      </c>
      <c r="J33" s="12"/>
      <c r="K33" s="12"/>
      <c r="L33" s="12"/>
      <c r="M33" s="5"/>
    </row>
    <row r="34" spans="1:13" x14ac:dyDescent="0.2">
      <c r="A34" s="5">
        <v>89</v>
      </c>
      <c r="B34" s="56" t="s">
        <v>67</v>
      </c>
      <c r="C34" s="55"/>
      <c r="D34" s="29" t="s">
        <v>70</v>
      </c>
      <c r="E34" s="19">
        <v>20</v>
      </c>
      <c r="F34" s="20">
        <v>8.5</v>
      </c>
      <c r="G34" s="25">
        <f t="shared" si="5"/>
        <v>119.5</v>
      </c>
      <c r="H34" s="24">
        <f t="shared" si="4"/>
        <v>1.7708333333333333E-2</v>
      </c>
      <c r="I34" s="24">
        <f t="shared" si="6"/>
        <v>0.43368055555555557</v>
      </c>
      <c r="J34" s="12"/>
      <c r="K34" s="12"/>
      <c r="L34" s="12"/>
      <c r="M34" s="5"/>
    </row>
    <row r="35" spans="1:13" x14ac:dyDescent="0.2">
      <c r="A35" s="5">
        <v>89</v>
      </c>
      <c r="B35" s="65" t="s">
        <v>69</v>
      </c>
      <c r="C35" s="65"/>
      <c r="D35" s="5"/>
      <c r="E35" s="19">
        <v>22.5</v>
      </c>
      <c r="F35" s="20">
        <v>7.5</v>
      </c>
      <c r="G35" s="25">
        <f t="shared" si="5"/>
        <v>127</v>
      </c>
      <c r="H35" s="24">
        <f t="shared" si="4"/>
        <v>1.3888888888888888E-2</v>
      </c>
      <c r="I35" s="24">
        <f t="shared" si="6"/>
        <v>0.44756944444444446</v>
      </c>
      <c r="J35" s="12"/>
      <c r="K35" s="30">
        <v>1.3888888888888888E-2</v>
      </c>
      <c r="L35" s="31">
        <f>I35-J30</f>
        <v>8.6458333333333304E-2</v>
      </c>
      <c r="M35" s="5"/>
    </row>
    <row r="36" spans="1:13" x14ac:dyDescent="0.2">
      <c r="A36" s="5">
        <v>89</v>
      </c>
      <c r="B36" s="65" t="s">
        <v>69</v>
      </c>
      <c r="C36" s="65"/>
      <c r="D36" s="29" t="s">
        <v>72</v>
      </c>
      <c r="E36" s="19"/>
      <c r="F36" s="20"/>
      <c r="G36" s="25" t="str">
        <f t="shared" si="5"/>
        <v/>
      </c>
      <c r="H36" s="24" t="str">
        <f t="shared" si="4"/>
        <v/>
      </c>
      <c r="I36" s="24" t="str">
        <f t="shared" si="6"/>
        <v/>
      </c>
      <c r="J36" s="12">
        <f>I35+K35</f>
        <v>0.46145833333333336</v>
      </c>
      <c r="K36" s="12"/>
      <c r="L36" s="12"/>
      <c r="M36" s="5"/>
    </row>
    <row r="37" spans="1:13" x14ac:dyDescent="0.2">
      <c r="A37" s="5">
        <v>10</v>
      </c>
      <c r="B37" s="56" t="s">
        <v>71</v>
      </c>
      <c r="C37" s="55"/>
      <c r="D37" s="29" t="s">
        <v>73</v>
      </c>
      <c r="E37" s="19">
        <v>22.5</v>
      </c>
      <c r="F37" s="20">
        <v>8.5</v>
      </c>
      <c r="G37" s="25">
        <f>IF(F37="","",F37+G35)</f>
        <v>135.5</v>
      </c>
      <c r="H37" s="24">
        <f t="shared" si="4"/>
        <v>1.5740740740740739E-2</v>
      </c>
      <c r="I37" s="24">
        <f>IF((F37=0),"",I35+K35+H37)</f>
        <v>0.47719907407407408</v>
      </c>
      <c r="J37" s="12"/>
      <c r="K37" s="12"/>
      <c r="L37" s="12"/>
      <c r="M37" s="5"/>
    </row>
    <row r="38" spans="1:13" x14ac:dyDescent="0.2">
      <c r="A38" s="5">
        <v>10</v>
      </c>
      <c r="B38" s="56" t="s">
        <v>74</v>
      </c>
      <c r="C38" s="55"/>
      <c r="D38" s="29" t="s">
        <v>73</v>
      </c>
      <c r="E38" s="19">
        <v>22.5</v>
      </c>
      <c r="F38" s="20">
        <v>8.5</v>
      </c>
      <c r="G38" s="25">
        <f t="shared" si="5"/>
        <v>144</v>
      </c>
      <c r="H38" s="24">
        <f t="shared" si="4"/>
        <v>1.5740740740740739E-2</v>
      </c>
      <c r="I38" s="24">
        <f t="shared" si="6"/>
        <v>0.4929398148148148</v>
      </c>
      <c r="J38" s="12"/>
      <c r="K38" s="12"/>
      <c r="L38" s="12"/>
      <c r="M38" s="5"/>
    </row>
    <row r="39" spans="1:13" x14ac:dyDescent="0.2">
      <c r="A39" s="5">
        <v>10</v>
      </c>
      <c r="B39" s="56" t="s">
        <v>75</v>
      </c>
      <c r="C39" s="55"/>
      <c r="D39" s="33" t="s">
        <v>73</v>
      </c>
      <c r="E39" s="19">
        <v>22.5</v>
      </c>
      <c r="F39" s="20">
        <v>5</v>
      </c>
      <c r="G39" s="25">
        <f t="shared" si="5"/>
        <v>149</v>
      </c>
      <c r="H39" s="24">
        <f t="shared" si="4"/>
        <v>9.2592592592592587E-3</v>
      </c>
      <c r="I39" s="24">
        <f t="shared" si="6"/>
        <v>0.50219907407407405</v>
      </c>
      <c r="J39" s="12"/>
      <c r="K39" s="12"/>
      <c r="L39" s="12"/>
      <c r="M39" s="5"/>
    </row>
    <row r="40" spans="1:13" x14ac:dyDescent="0.2">
      <c r="A40" s="5">
        <v>10</v>
      </c>
      <c r="B40" s="71" t="s">
        <v>76</v>
      </c>
      <c r="C40" s="72"/>
      <c r="D40" s="29" t="s">
        <v>73</v>
      </c>
      <c r="E40" s="19">
        <v>22.5</v>
      </c>
      <c r="F40" s="20">
        <v>5</v>
      </c>
      <c r="G40" s="25">
        <f t="shared" si="5"/>
        <v>154</v>
      </c>
      <c r="H40" s="24">
        <f t="shared" si="4"/>
        <v>9.2592592592592587E-3</v>
      </c>
      <c r="I40" s="24">
        <f t="shared" si="6"/>
        <v>0.51145833333333335</v>
      </c>
      <c r="J40" s="12"/>
      <c r="K40" s="12"/>
      <c r="L40" s="12"/>
      <c r="M40" s="5"/>
    </row>
    <row r="41" spans="1:13" x14ac:dyDescent="0.2">
      <c r="A41" s="5">
        <v>10</v>
      </c>
      <c r="B41" s="56" t="s">
        <v>77</v>
      </c>
      <c r="C41" s="55"/>
      <c r="D41" s="29" t="s">
        <v>79</v>
      </c>
      <c r="E41" s="19">
        <v>22.5</v>
      </c>
      <c r="F41" s="20">
        <v>5.5</v>
      </c>
      <c r="G41" s="25">
        <f t="shared" si="5"/>
        <v>159.5</v>
      </c>
      <c r="H41" s="24">
        <f t="shared" si="4"/>
        <v>1.0185185185185184E-2</v>
      </c>
      <c r="I41" s="24">
        <f t="shared" si="6"/>
        <v>0.52164351851851853</v>
      </c>
      <c r="J41" s="12"/>
      <c r="K41" s="12"/>
      <c r="L41" s="12"/>
      <c r="M41" s="5"/>
    </row>
    <row r="42" spans="1:13" x14ac:dyDescent="0.2">
      <c r="A42" s="5">
        <v>10</v>
      </c>
      <c r="B42" s="65" t="s">
        <v>78</v>
      </c>
      <c r="C42" s="65"/>
      <c r="D42" s="5"/>
      <c r="E42" s="19">
        <v>22.5</v>
      </c>
      <c r="F42" s="20">
        <v>8</v>
      </c>
      <c r="G42" s="25">
        <f t="shared" si="5"/>
        <v>167.5</v>
      </c>
      <c r="H42" s="24">
        <f t="shared" si="4"/>
        <v>1.4814814814814815E-2</v>
      </c>
      <c r="I42" s="24">
        <f t="shared" si="6"/>
        <v>0.53645833333333337</v>
      </c>
      <c r="J42" s="12"/>
      <c r="K42" s="12">
        <v>6.25E-2</v>
      </c>
      <c r="L42" s="31">
        <f>I42-J36</f>
        <v>7.5000000000000011E-2</v>
      </c>
      <c r="M42" s="5"/>
    </row>
    <row r="43" spans="1:13" x14ac:dyDescent="0.2">
      <c r="A43" s="5">
        <v>10</v>
      </c>
      <c r="B43" s="65" t="s">
        <v>78</v>
      </c>
      <c r="C43" s="65"/>
      <c r="D43" s="29" t="s">
        <v>80</v>
      </c>
      <c r="E43" s="19"/>
      <c r="F43" s="20"/>
      <c r="G43" s="25" t="str">
        <f t="shared" si="5"/>
        <v/>
      </c>
      <c r="H43" s="24" t="str">
        <f t="shared" si="4"/>
        <v/>
      </c>
      <c r="I43" s="24" t="str">
        <f t="shared" si="6"/>
        <v/>
      </c>
      <c r="J43" s="12">
        <f>I42+K42</f>
        <v>0.59895833333333337</v>
      </c>
      <c r="K43" s="12"/>
      <c r="L43" s="12"/>
      <c r="M43" s="5"/>
    </row>
    <row r="44" spans="1:13" x14ac:dyDescent="0.2">
      <c r="A44" s="5">
        <v>10</v>
      </c>
      <c r="B44" s="56" t="s">
        <v>81</v>
      </c>
      <c r="C44" s="55"/>
      <c r="D44" s="29" t="s">
        <v>83</v>
      </c>
      <c r="E44" s="19">
        <v>22.5</v>
      </c>
      <c r="F44" s="20">
        <v>7</v>
      </c>
      <c r="G44" s="25">
        <f>IF(F44="","",F44+G42)</f>
        <v>174.5</v>
      </c>
      <c r="H44" s="24">
        <f t="shared" si="4"/>
        <v>1.2962962962962963E-2</v>
      </c>
      <c r="I44" s="24">
        <f>IF((F44=0),"",I42+K42+H44)</f>
        <v>0.61192129629629632</v>
      </c>
      <c r="J44" s="12"/>
      <c r="K44" s="12"/>
      <c r="L44" s="12"/>
      <c r="M44" s="5"/>
    </row>
    <row r="45" spans="1:13" x14ac:dyDescent="0.2">
      <c r="A45" s="5">
        <v>10</v>
      </c>
      <c r="B45" s="56" t="s">
        <v>82</v>
      </c>
      <c r="C45" s="55"/>
      <c r="D45" s="29" t="s">
        <v>84</v>
      </c>
      <c r="E45" s="19">
        <v>22.5</v>
      </c>
      <c r="F45" s="20">
        <v>9</v>
      </c>
      <c r="G45" s="25">
        <f t="shared" si="5"/>
        <v>183.5</v>
      </c>
      <c r="H45" s="24">
        <f t="shared" si="4"/>
        <v>1.6666666666666666E-2</v>
      </c>
      <c r="I45" s="24">
        <f t="shared" si="6"/>
        <v>0.62858796296296304</v>
      </c>
      <c r="J45" s="12"/>
      <c r="K45" s="12"/>
      <c r="L45" s="12"/>
      <c r="M45" s="5"/>
    </row>
    <row r="46" spans="1:13" x14ac:dyDescent="0.2">
      <c r="A46" s="5">
        <v>10</v>
      </c>
      <c r="B46" s="56" t="s">
        <v>85</v>
      </c>
      <c r="C46" s="55"/>
      <c r="D46" s="29" t="s">
        <v>86</v>
      </c>
      <c r="E46" s="19">
        <v>22.5</v>
      </c>
      <c r="F46" s="20">
        <v>7</v>
      </c>
      <c r="G46" s="25">
        <f t="shared" si="5"/>
        <v>190.5</v>
      </c>
      <c r="H46" s="24">
        <f t="shared" si="4"/>
        <v>1.2962962962962963E-2</v>
      </c>
      <c r="I46" s="24">
        <f t="shared" si="6"/>
        <v>0.641550925925926</v>
      </c>
      <c r="J46" s="12"/>
      <c r="K46" s="12"/>
      <c r="L46" s="12"/>
      <c r="M46" s="5"/>
    </row>
    <row r="47" spans="1:13" x14ac:dyDescent="0.2">
      <c r="A47" s="5">
        <v>10</v>
      </c>
      <c r="B47" s="56" t="s">
        <v>87</v>
      </c>
      <c r="C47" s="55"/>
      <c r="D47" s="29" t="s">
        <v>42</v>
      </c>
      <c r="E47" s="19">
        <v>22.5</v>
      </c>
      <c r="F47" s="20">
        <v>5</v>
      </c>
      <c r="G47" s="25">
        <f t="shared" si="5"/>
        <v>195.5</v>
      </c>
      <c r="H47" s="24">
        <f t="shared" si="4"/>
        <v>9.2592592592592587E-3</v>
      </c>
      <c r="I47" s="24">
        <f t="shared" si="6"/>
        <v>0.6508101851851853</v>
      </c>
      <c r="J47" s="12"/>
      <c r="K47" s="12"/>
      <c r="L47" s="12"/>
      <c r="M47" s="5"/>
    </row>
    <row r="48" spans="1:13" x14ac:dyDescent="0.2">
      <c r="A48" s="5">
        <v>10</v>
      </c>
      <c r="B48" s="56" t="s">
        <v>88</v>
      </c>
      <c r="C48" s="55"/>
      <c r="D48" s="29" t="s">
        <v>42</v>
      </c>
      <c r="E48" s="19">
        <v>22.5</v>
      </c>
      <c r="F48" s="20">
        <v>5</v>
      </c>
      <c r="G48" s="25">
        <f t="shared" si="5"/>
        <v>200.5</v>
      </c>
      <c r="H48" s="24">
        <f t="shared" si="4"/>
        <v>9.2592592592592587E-3</v>
      </c>
      <c r="I48" s="24">
        <f t="shared" si="6"/>
        <v>0.6600694444444446</v>
      </c>
      <c r="J48" s="12"/>
      <c r="K48" s="12"/>
      <c r="L48" s="12"/>
      <c r="M48" s="5"/>
    </row>
    <row r="49" spans="1:15" x14ac:dyDescent="0.2">
      <c r="A49" s="5">
        <v>10</v>
      </c>
      <c r="B49" s="56" t="s">
        <v>89</v>
      </c>
      <c r="C49" s="55"/>
      <c r="D49" s="29" t="s">
        <v>91</v>
      </c>
      <c r="E49" s="19">
        <v>22.5</v>
      </c>
      <c r="F49" s="20">
        <v>5</v>
      </c>
      <c r="G49" s="25">
        <f t="shared" si="5"/>
        <v>205.5</v>
      </c>
      <c r="H49" s="24">
        <f t="shared" si="4"/>
        <v>9.2592592592592587E-3</v>
      </c>
      <c r="I49" s="24">
        <f t="shared" si="6"/>
        <v>0.6693287037037039</v>
      </c>
      <c r="J49" s="12"/>
      <c r="K49" s="12"/>
      <c r="L49" s="12"/>
      <c r="M49" s="5"/>
    </row>
    <row r="50" spans="1:15" x14ac:dyDescent="0.2">
      <c r="A50" s="5">
        <v>10</v>
      </c>
      <c r="B50" s="65" t="s">
        <v>90</v>
      </c>
      <c r="C50" s="65"/>
      <c r="D50" s="29"/>
      <c r="E50" s="19">
        <v>22.5</v>
      </c>
      <c r="F50" s="20">
        <v>6</v>
      </c>
      <c r="G50" s="25">
        <f t="shared" si="5"/>
        <v>211.5</v>
      </c>
      <c r="H50" s="24">
        <f t="shared" si="4"/>
        <v>1.1111111111111112E-2</v>
      </c>
      <c r="I50" s="24">
        <f t="shared" si="6"/>
        <v>0.68043981481481497</v>
      </c>
      <c r="J50" s="12"/>
      <c r="K50" s="12">
        <v>1.3888888888888888E-2</v>
      </c>
      <c r="L50" s="31">
        <f>I50-J43</f>
        <v>8.1481481481481599E-2</v>
      </c>
      <c r="M50" s="5"/>
    </row>
    <row r="51" spans="1:15" x14ac:dyDescent="0.2">
      <c r="A51" s="5">
        <v>10</v>
      </c>
      <c r="B51" s="65" t="s">
        <v>90</v>
      </c>
      <c r="C51" s="65"/>
      <c r="D51" s="29" t="s">
        <v>97</v>
      </c>
      <c r="E51" s="19"/>
      <c r="F51" s="20"/>
      <c r="G51" s="25" t="str">
        <f t="shared" si="5"/>
        <v/>
      </c>
      <c r="H51" s="24" t="str">
        <f t="shared" si="4"/>
        <v/>
      </c>
      <c r="I51" s="24" t="str">
        <f t="shared" si="6"/>
        <v/>
      </c>
      <c r="J51" s="12">
        <f>I50+K50</f>
        <v>0.69432870370370381</v>
      </c>
      <c r="K51" s="12"/>
      <c r="L51" s="12"/>
      <c r="M51" s="5"/>
    </row>
    <row r="52" spans="1:15" x14ac:dyDescent="0.2">
      <c r="A52" s="5">
        <v>77</v>
      </c>
      <c r="B52" s="56" t="s">
        <v>92</v>
      </c>
      <c r="C52" s="55"/>
      <c r="D52" s="29" t="s">
        <v>104</v>
      </c>
      <c r="E52" s="19">
        <v>22.5</v>
      </c>
      <c r="F52" s="20">
        <v>3.5</v>
      </c>
      <c r="G52" s="25">
        <f>IF(F52="","",F52+G50)</f>
        <v>215</v>
      </c>
      <c r="H52" s="24">
        <f t="shared" si="4"/>
        <v>6.4814814814814813E-3</v>
      </c>
      <c r="I52" s="24">
        <f>IF((F52=0),"",I50+K50+H52)</f>
        <v>0.70081018518518534</v>
      </c>
      <c r="J52" s="12"/>
      <c r="K52" s="12"/>
      <c r="L52" s="12"/>
      <c r="M52" s="5"/>
    </row>
    <row r="53" spans="1:15" x14ac:dyDescent="0.2">
      <c r="A53" s="5">
        <v>77</v>
      </c>
      <c r="B53" s="71" t="s">
        <v>103</v>
      </c>
      <c r="C53" s="72"/>
      <c r="D53" s="29" t="s">
        <v>106</v>
      </c>
      <c r="E53" s="19">
        <v>22.5</v>
      </c>
      <c r="F53" s="20">
        <v>5.5</v>
      </c>
      <c r="G53" s="25">
        <f t="shared" si="5"/>
        <v>220.5</v>
      </c>
      <c r="H53" s="24">
        <f t="shared" si="4"/>
        <v>1.0185185185185184E-2</v>
      </c>
      <c r="I53" s="24">
        <f t="shared" si="6"/>
        <v>0.71099537037037053</v>
      </c>
      <c r="J53" s="12"/>
      <c r="K53" s="12"/>
      <c r="L53" s="12"/>
      <c r="M53" s="5"/>
    </row>
    <row r="54" spans="1:15" x14ac:dyDescent="0.2">
      <c r="A54" s="5">
        <v>77</v>
      </c>
      <c r="B54" s="71" t="s">
        <v>107</v>
      </c>
      <c r="C54" s="72"/>
      <c r="D54" s="29" t="s">
        <v>105</v>
      </c>
      <c r="E54" s="19">
        <v>22.5</v>
      </c>
      <c r="F54" s="20">
        <v>7.5</v>
      </c>
      <c r="G54" s="25">
        <f t="shared" si="5"/>
        <v>228</v>
      </c>
      <c r="H54" s="24">
        <f t="shared" si="4"/>
        <v>1.3888888888888888E-2</v>
      </c>
      <c r="I54" s="24">
        <f t="shared" si="6"/>
        <v>0.72488425925925937</v>
      </c>
      <c r="J54" s="12"/>
      <c r="K54" s="12"/>
      <c r="L54" s="12"/>
      <c r="M54" s="5"/>
    </row>
    <row r="55" spans="1:15" x14ac:dyDescent="0.2">
      <c r="A55" s="5">
        <v>77</v>
      </c>
      <c r="B55" s="71" t="s">
        <v>108</v>
      </c>
      <c r="C55" s="72"/>
      <c r="D55" s="29" t="s">
        <v>109</v>
      </c>
      <c r="E55" s="19">
        <v>22.5</v>
      </c>
      <c r="F55" s="20">
        <v>4</v>
      </c>
      <c r="G55" s="25">
        <f t="shared" si="5"/>
        <v>232</v>
      </c>
      <c r="H55" s="24">
        <f t="shared" si="4"/>
        <v>7.4074074074074077E-3</v>
      </c>
      <c r="I55" s="24">
        <f t="shared" si="6"/>
        <v>0.73229166666666679</v>
      </c>
      <c r="J55" s="12"/>
      <c r="K55" s="12"/>
      <c r="L55" s="12"/>
      <c r="M55" s="5"/>
    </row>
    <row r="56" spans="1:15" x14ac:dyDescent="0.2">
      <c r="A56" s="5">
        <v>77</v>
      </c>
      <c r="B56" s="71" t="s">
        <v>93</v>
      </c>
      <c r="C56" s="72"/>
      <c r="D56" s="29" t="s">
        <v>98</v>
      </c>
      <c r="E56" s="19">
        <v>22.5</v>
      </c>
      <c r="F56" s="20">
        <v>10</v>
      </c>
      <c r="G56" s="25">
        <f t="shared" si="5"/>
        <v>242</v>
      </c>
      <c r="H56" s="24">
        <f t="shared" si="4"/>
        <v>1.8518518518518517E-2</v>
      </c>
      <c r="I56" s="24">
        <f t="shared" si="6"/>
        <v>0.75081018518518527</v>
      </c>
      <c r="J56" s="12"/>
      <c r="K56" s="12"/>
      <c r="L56" s="12"/>
      <c r="M56" s="5"/>
    </row>
    <row r="57" spans="1:15" x14ac:dyDescent="0.2">
      <c r="A57" s="5">
        <v>77</v>
      </c>
      <c r="B57" s="71" t="s">
        <v>94</v>
      </c>
      <c r="C57" s="72"/>
      <c r="D57" s="29" t="s">
        <v>99</v>
      </c>
      <c r="E57" s="19">
        <v>22.5</v>
      </c>
      <c r="F57" s="20">
        <v>3</v>
      </c>
      <c r="G57" s="25">
        <f t="shared" si="5"/>
        <v>245</v>
      </c>
      <c r="H57" s="24">
        <f t="shared" si="4"/>
        <v>5.5555555555555558E-3</v>
      </c>
      <c r="I57" s="24">
        <f t="shared" si="6"/>
        <v>0.75636574074074081</v>
      </c>
      <c r="J57" s="12"/>
      <c r="K57" s="12"/>
      <c r="L57" s="12"/>
      <c r="M57" s="5"/>
    </row>
    <row r="58" spans="1:15" x14ac:dyDescent="0.2">
      <c r="A58" s="5">
        <v>77</v>
      </c>
      <c r="B58" s="71" t="s">
        <v>95</v>
      </c>
      <c r="C58" s="72"/>
      <c r="D58" s="29" t="s">
        <v>99</v>
      </c>
      <c r="E58" s="19">
        <v>22.5</v>
      </c>
      <c r="F58" s="20">
        <v>3</v>
      </c>
      <c r="G58" s="25">
        <f t="shared" si="5"/>
        <v>248</v>
      </c>
      <c r="H58" s="24">
        <f t="shared" si="4"/>
        <v>5.5555555555555558E-3</v>
      </c>
      <c r="I58" s="24">
        <f t="shared" si="6"/>
        <v>0.76192129629629635</v>
      </c>
      <c r="J58" s="12"/>
      <c r="K58" s="12"/>
      <c r="L58" s="12"/>
      <c r="M58" s="5"/>
    </row>
    <row r="59" spans="1:15" x14ac:dyDescent="0.2">
      <c r="A59" s="5">
        <v>77</v>
      </c>
      <c r="B59" s="65" t="s">
        <v>96</v>
      </c>
      <c r="C59" s="65"/>
      <c r="E59" s="19">
        <v>22.5</v>
      </c>
      <c r="F59" s="20">
        <v>7</v>
      </c>
      <c r="G59" s="25">
        <f t="shared" si="5"/>
        <v>255</v>
      </c>
      <c r="H59" s="24">
        <f t="shared" ref="H59" si="7">IF((F59=0),"",F59/E59/24)</f>
        <v>1.2962962962962963E-2</v>
      </c>
      <c r="I59" s="24">
        <f t="shared" si="6"/>
        <v>0.7748842592592593</v>
      </c>
      <c r="J59" s="12"/>
      <c r="K59" s="12">
        <v>1.7361111111111112E-2</v>
      </c>
      <c r="L59" s="31">
        <f>I59-J51</f>
        <v>8.0555555555555491E-2</v>
      </c>
      <c r="M59" s="5"/>
    </row>
    <row r="60" spans="1:15" x14ac:dyDescent="0.2">
      <c r="A60" s="5">
        <v>77</v>
      </c>
      <c r="B60" s="65" t="s">
        <v>96</v>
      </c>
      <c r="C60" s="65"/>
      <c r="D60" s="29" t="s">
        <v>99</v>
      </c>
      <c r="E60" s="19"/>
      <c r="F60" s="20"/>
      <c r="G60" s="25"/>
      <c r="H60" s="24"/>
      <c r="I60" s="24"/>
      <c r="J60" s="12">
        <f>I59+K59</f>
        <v>0.79224537037037046</v>
      </c>
      <c r="K60" s="12"/>
      <c r="L60" s="31"/>
      <c r="M60" s="5"/>
      <c r="O60" s="35"/>
    </row>
    <row r="61" spans="1:15" x14ac:dyDescent="0.2">
      <c r="A61" s="5">
        <v>77</v>
      </c>
      <c r="B61" s="71" t="s">
        <v>110</v>
      </c>
      <c r="C61" s="74"/>
      <c r="D61" s="29" t="s">
        <v>122</v>
      </c>
      <c r="E61" s="19">
        <v>22.5</v>
      </c>
      <c r="F61" s="20">
        <v>4.5</v>
      </c>
      <c r="G61" s="25">
        <f>IF(F61="","",F61+G59)</f>
        <v>259.5</v>
      </c>
      <c r="H61" s="24">
        <f t="shared" ref="H61:H63" si="8">IF((F61=0),"",F61/E61/24)</f>
        <v>8.3333333333333332E-3</v>
      </c>
      <c r="I61" s="24">
        <f>IF((F61=0),"",I59+K59+H61)</f>
        <v>0.80057870370370376</v>
      </c>
      <c r="J61" s="12"/>
      <c r="K61" s="12"/>
      <c r="L61" s="31"/>
      <c r="M61" s="5"/>
    </row>
    <row r="62" spans="1:15" x14ac:dyDescent="0.2">
      <c r="A62" s="5">
        <v>77</v>
      </c>
      <c r="B62" s="71" t="s">
        <v>118</v>
      </c>
      <c r="C62" s="74"/>
      <c r="D62" s="29" t="s">
        <v>123</v>
      </c>
      <c r="E62" s="19">
        <v>22.5</v>
      </c>
      <c r="F62" s="20">
        <v>3.5</v>
      </c>
      <c r="G62" s="25">
        <f t="shared" ref="G62:G67" si="9">IF(F62="","",F62+G61)</f>
        <v>263</v>
      </c>
      <c r="H62" s="24">
        <f t="shared" si="8"/>
        <v>6.4814814814814813E-3</v>
      </c>
      <c r="I62" s="24">
        <f t="shared" ref="I62:I67" si="10">IF((F62=0),"",I61+K61+H62)</f>
        <v>0.8070601851851853</v>
      </c>
      <c r="J62" s="12"/>
      <c r="K62" s="12"/>
      <c r="L62" s="31"/>
      <c r="M62" s="5"/>
    </row>
    <row r="63" spans="1:15" x14ac:dyDescent="0.2">
      <c r="A63" s="5">
        <v>77</v>
      </c>
      <c r="B63" s="56" t="s">
        <v>100</v>
      </c>
      <c r="C63" s="55"/>
      <c r="D63" s="29" t="s">
        <v>124</v>
      </c>
      <c r="E63" s="19">
        <v>22.5</v>
      </c>
      <c r="F63" s="20">
        <v>9</v>
      </c>
      <c r="G63" s="25">
        <f t="shared" si="9"/>
        <v>272</v>
      </c>
      <c r="H63" s="24">
        <f t="shared" si="8"/>
        <v>1.6666666666666666E-2</v>
      </c>
      <c r="I63" s="24">
        <f t="shared" si="10"/>
        <v>0.82372685185185202</v>
      </c>
      <c r="J63" s="12"/>
      <c r="K63" s="12"/>
      <c r="L63" s="12"/>
      <c r="M63" s="5"/>
    </row>
    <row r="64" spans="1:15" x14ac:dyDescent="0.2">
      <c r="A64" s="5">
        <v>77</v>
      </c>
      <c r="B64" s="71" t="s">
        <v>101</v>
      </c>
      <c r="C64" s="72"/>
      <c r="D64" s="29" t="s">
        <v>125</v>
      </c>
      <c r="E64" s="19">
        <v>22.5</v>
      </c>
      <c r="F64" s="20">
        <v>8</v>
      </c>
      <c r="G64" s="25">
        <f t="shared" si="9"/>
        <v>280</v>
      </c>
      <c r="H64" s="24">
        <f t="shared" ref="H64:H66" si="11">IF((F64=0),"",F64/E64/24)</f>
        <v>1.4814814814814815E-2</v>
      </c>
      <c r="I64" s="24">
        <f t="shared" si="10"/>
        <v>0.83854166666666685</v>
      </c>
      <c r="J64" s="12"/>
      <c r="K64" s="12"/>
      <c r="L64" s="12"/>
      <c r="M64" s="5"/>
    </row>
    <row r="65" spans="1:13" x14ac:dyDescent="0.2">
      <c r="A65" s="5">
        <v>77</v>
      </c>
      <c r="B65" s="71" t="s">
        <v>119</v>
      </c>
      <c r="C65" s="72"/>
      <c r="D65" s="29" t="s">
        <v>126</v>
      </c>
      <c r="E65" s="19">
        <v>22.5</v>
      </c>
      <c r="F65" s="20">
        <v>8</v>
      </c>
      <c r="G65" s="25">
        <f t="shared" si="9"/>
        <v>288</v>
      </c>
      <c r="H65" s="24">
        <f t="shared" si="11"/>
        <v>1.4814814814814815E-2</v>
      </c>
      <c r="I65" s="24">
        <f t="shared" si="10"/>
        <v>0.85335648148148169</v>
      </c>
      <c r="J65" s="12"/>
      <c r="K65" s="12"/>
      <c r="L65" s="12"/>
      <c r="M65" s="5"/>
    </row>
    <row r="66" spans="1:13" x14ac:dyDescent="0.2">
      <c r="A66" s="5">
        <v>77</v>
      </c>
      <c r="B66" s="71" t="s">
        <v>120</v>
      </c>
      <c r="C66" s="72"/>
      <c r="D66" s="29" t="s">
        <v>127</v>
      </c>
      <c r="E66" s="19">
        <v>22.5</v>
      </c>
      <c r="F66" s="20">
        <v>7</v>
      </c>
      <c r="G66" s="25">
        <f t="shared" si="9"/>
        <v>295</v>
      </c>
      <c r="H66" s="24">
        <f t="shared" si="11"/>
        <v>1.2962962962962963E-2</v>
      </c>
      <c r="I66" s="24">
        <f t="shared" si="10"/>
        <v>0.86631944444444464</v>
      </c>
      <c r="J66" s="12"/>
      <c r="K66" s="12"/>
      <c r="L66" s="12"/>
      <c r="M66" s="5"/>
    </row>
    <row r="67" spans="1:13" x14ac:dyDescent="0.2">
      <c r="A67" s="5">
        <v>77</v>
      </c>
      <c r="B67" s="73" t="s">
        <v>102</v>
      </c>
      <c r="C67" s="73"/>
      <c r="D67" s="5"/>
      <c r="E67" s="19">
        <v>22.5</v>
      </c>
      <c r="F67" s="20">
        <v>5</v>
      </c>
      <c r="G67" s="25">
        <f t="shared" si="9"/>
        <v>300</v>
      </c>
      <c r="H67" s="24">
        <f t="shared" si="4"/>
        <v>9.2592592592592587E-3</v>
      </c>
      <c r="I67" s="24">
        <f t="shared" si="10"/>
        <v>0.87557870370370394</v>
      </c>
      <c r="J67" s="12"/>
      <c r="K67" s="12"/>
      <c r="L67" s="31">
        <f>I67-J60</f>
        <v>8.3333333333333481E-2</v>
      </c>
      <c r="M67" s="5"/>
    </row>
    <row r="68" spans="1:13" ht="15.75" x14ac:dyDescent="0.25">
      <c r="A68" s="5"/>
      <c r="B68" s="65"/>
      <c r="C68" s="65"/>
      <c r="D68" s="34"/>
      <c r="E68" s="19"/>
      <c r="F68" s="20"/>
      <c r="G68" s="25" t="str">
        <f>IF(F68="","",F68+#REF!)</f>
        <v/>
      </c>
      <c r="H68" s="24" t="str">
        <f t="shared" si="4"/>
        <v/>
      </c>
      <c r="I68" s="24" t="str">
        <f>IF((F68=0),"",#REF!+#REF!+H68)</f>
        <v/>
      </c>
      <c r="J68" s="12"/>
      <c r="K68" s="12"/>
      <c r="L68" s="12"/>
      <c r="M68" s="5"/>
    </row>
    <row r="69" spans="1:13" x14ac:dyDescent="0.2">
      <c r="A69" s="5"/>
      <c r="B69" s="55"/>
      <c r="C69" s="55"/>
      <c r="D69" s="5"/>
      <c r="E69" s="19"/>
      <c r="F69" s="20"/>
      <c r="G69" s="25" t="str">
        <f t="shared" si="5"/>
        <v/>
      </c>
      <c r="H69" s="24" t="str">
        <f t="shared" si="4"/>
        <v/>
      </c>
      <c r="I69" s="24" t="str">
        <f t="shared" si="6"/>
        <v/>
      </c>
      <c r="J69" s="12"/>
      <c r="K69" s="12"/>
      <c r="L69" s="12"/>
      <c r="M69" s="5"/>
    </row>
    <row r="70" spans="1:13" x14ac:dyDescent="0.2">
      <c r="A70" s="5"/>
      <c r="B70" s="55"/>
      <c r="C70" s="55"/>
      <c r="D70" s="5"/>
      <c r="E70" s="19"/>
      <c r="F70" s="20"/>
      <c r="G70" s="25" t="str">
        <f t="shared" si="5"/>
        <v/>
      </c>
      <c r="H70" s="24" t="str">
        <f t="shared" si="4"/>
        <v/>
      </c>
      <c r="I70" s="24" t="str">
        <f t="shared" si="6"/>
        <v/>
      </c>
      <c r="J70" s="12"/>
      <c r="K70" s="12"/>
      <c r="L70" s="12"/>
      <c r="M70" s="5"/>
    </row>
    <row r="71" spans="1:13" x14ac:dyDescent="0.2">
      <c r="A71" s="4"/>
      <c r="B71" s="75"/>
      <c r="C71" s="75"/>
      <c r="D71" s="4"/>
      <c r="E71" s="15"/>
      <c r="F71" s="16"/>
      <c r="G71" s="3"/>
      <c r="H71" s="17"/>
      <c r="I71" s="18"/>
      <c r="J71" s="18"/>
      <c r="K71" s="18"/>
      <c r="L71" s="18"/>
    </row>
    <row r="72" spans="1:13" x14ac:dyDescent="0.2">
      <c r="A72" s="4"/>
      <c r="B72" s="75"/>
      <c r="C72" s="75"/>
      <c r="D72" s="37" t="s">
        <v>55</v>
      </c>
      <c r="E72" s="15"/>
      <c r="F72" s="16"/>
      <c r="G72" s="3"/>
      <c r="H72" s="17"/>
      <c r="I72" s="40" t="s">
        <v>56</v>
      </c>
      <c r="J72" s="18"/>
      <c r="K72" s="18"/>
      <c r="L72" s="18"/>
    </row>
    <row r="73" spans="1:13" x14ac:dyDescent="0.2">
      <c r="A73" s="4"/>
      <c r="B73" s="75"/>
      <c r="C73" s="75"/>
      <c r="D73" s="4"/>
      <c r="E73" s="15"/>
      <c r="F73" s="16"/>
      <c r="G73" s="3"/>
      <c r="H73" s="17"/>
      <c r="I73" s="18"/>
      <c r="J73" s="18"/>
      <c r="K73" s="18"/>
      <c r="L73" s="18"/>
    </row>
    <row r="74" spans="1:13" x14ac:dyDescent="0.2">
      <c r="A74" s="4"/>
      <c r="B74" s="75"/>
      <c r="C74" s="75"/>
      <c r="D74" s="4"/>
      <c r="E74" s="15"/>
      <c r="F74" s="16"/>
      <c r="G74" s="3"/>
      <c r="H74" s="17"/>
      <c r="I74" s="18"/>
      <c r="J74" s="18"/>
      <c r="K74" s="18"/>
      <c r="L74" s="18"/>
    </row>
    <row r="75" spans="1:13" x14ac:dyDescent="0.2">
      <c r="A75" s="4"/>
      <c r="B75" s="76" t="s">
        <v>46</v>
      </c>
      <c r="C75" s="76"/>
      <c r="D75" s="37" t="s">
        <v>53</v>
      </c>
      <c r="E75" s="15"/>
      <c r="F75" s="16"/>
      <c r="G75" s="3"/>
      <c r="H75" s="17"/>
      <c r="I75" s="18"/>
      <c r="J75" s="18"/>
      <c r="K75" s="18"/>
      <c r="L75" s="18"/>
    </row>
    <row r="76" spans="1:13" x14ac:dyDescent="0.2">
      <c r="A76" s="4"/>
      <c r="B76" s="76" t="s">
        <v>47</v>
      </c>
      <c r="C76" s="76"/>
      <c r="D76" s="37" t="s">
        <v>113</v>
      </c>
      <c r="E76" s="15"/>
      <c r="F76" s="16"/>
      <c r="G76" s="3"/>
      <c r="H76" s="17"/>
      <c r="I76" s="18"/>
      <c r="J76" s="18"/>
      <c r="K76" s="18"/>
      <c r="L76" s="18"/>
    </row>
    <row r="77" spans="1:13" x14ac:dyDescent="0.2">
      <c r="A77" s="4"/>
      <c r="B77" s="76" t="s">
        <v>48</v>
      </c>
      <c r="C77" s="76"/>
      <c r="D77" s="37" t="s">
        <v>114</v>
      </c>
      <c r="E77" s="15"/>
      <c r="F77" s="16"/>
      <c r="G77" s="3"/>
      <c r="H77" s="17"/>
      <c r="I77" s="18"/>
      <c r="J77" s="18"/>
      <c r="K77" s="18"/>
      <c r="L77" s="18"/>
    </row>
    <row r="78" spans="1:13" x14ac:dyDescent="0.2">
      <c r="A78" s="4"/>
      <c r="B78" s="77" t="s">
        <v>117</v>
      </c>
      <c r="C78" s="77"/>
      <c r="D78" s="37" t="s">
        <v>115</v>
      </c>
      <c r="E78" s="15"/>
      <c r="F78" s="16"/>
      <c r="G78" s="3"/>
      <c r="H78" s="17"/>
      <c r="I78" s="18"/>
      <c r="J78" s="18"/>
      <c r="K78" s="18"/>
      <c r="L78" s="18"/>
    </row>
    <row r="79" spans="1:13" x14ac:dyDescent="0.2">
      <c r="A79" s="4"/>
      <c r="B79" s="78" t="s">
        <v>54</v>
      </c>
      <c r="C79" s="77"/>
      <c r="D79" s="38" t="s">
        <v>116</v>
      </c>
      <c r="E79" s="15"/>
      <c r="F79" s="16"/>
      <c r="G79" s="3"/>
      <c r="H79" s="17"/>
      <c r="I79" s="18"/>
      <c r="J79" s="18"/>
      <c r="K79" s="18"/>
      <c r="L79" s="18"/>
    </row>
    <row r="80" spans="1:13" x14ac:dyDescent="0.2">
      <c r="A80" s="4"/>
      <c r="B80" s="75"/>
      <c r="C80" s="75"/>
      <c r="D80" s="4"/>
      <c r="E80" s="15"/>
      <c r="F80" s="16"/>
      <c r="G80" s="3"/>
      <c r="H80" s="17"/>
      <c r="I80" s="18"/>
      <c r="J80" s="18"/>
      <c r="K80" s="18"/>
      <c r="L80" s="18"/>
    </row>
    <row r="81" spans="1:12" x14ac:dyDescent="0.2">
      <c r="A81" s="4"/>
      <c r="B81" s="75"/>
      <c r="C81" s="75"/>
      <c r="D81" s="4"/>
      <c r="E81" s="15"/>
      <c r="F81" s="16"/>
      <c r="G81" s="3"/>
      <c r="H81" s="17"/>
      <c r="I81" s="18"/>
      <c r="J81" s="18"/>
      <c r="K81" s="18"/>
      <c r="L81" s="18"/>
    </row>
    <row r="82" spans="1:12" x14ac:dyDescent="0.2">
      <c r="A82" s="4"/>
      <c r="B82" s="75"/>
      <c r="C82" s="75"/>
      <c r="D82" s="4"/>
      <c r="E82" s="15"/>
      <c r="F82" s="16"/>
      <c r="G82" s="3"/>
      <c r="H82" s="17"/>
      <c r="I82" s="18"/>
      <c r="J82" s="18"/>
      <c r="K82" s="18"/>
      <c r="L82" s="18"/>
    </row>
    <row r="83" spans="1:12" x14ac:dyDescent="0.2">
      <c r="A83" s="4"/>
      <c r="B83" s="75"/>
      <c r="C83" s="75"/>
      <c r="D83" s="4"/>
      <c r="E83" s="15"/>
      <c r="F83" s="16"/>
      <c r="G83" s="3"/>
      <c r="H83" s="17"/>
      <c r="I83" s="18"/>
      <c r="J83" s="18"/>
      <c r="K83" s="18"/>
      <c r="L83" s="18"/>
    </row>
    <row r="84" spans="1:12" x14ac:dyDescent="0.2">
      <c r="A84" s="4"/>
      <c r="B84" s="75"/>
      <c r="C84" s="75"/>
      <c r="D84" s="4"/>
      <c r="E84" s="15"/>
      <c r="F84" s="16"/>
      <c r="G84" s="3"/>
      <c r="H84" s="17"/>
      <c r="I84" s="18"/>
      <c r="J84" s="18"/>
      <c r="K84" s="18"/>
      <c r="L84" s="18"/>
    </row>
    <row r="85" spans="1:12" x14ac:dyDescent="0.2">
      <c r="A85" s="4"/>
      <c r="B85" s="75"/>
      <c r="C85" s="75"/>
      <c r="D85" s="4"/>
      <c r="E85" s="15"/>
      <c r="F85" s="16"/>
      <c r="G85" s="3"/>
      <c r="H85" s="17"/>
      <c r="I85" s="18"/>
      <c r="J85" s="18"/>
      <c r="K85" s="18"/>
      <c r="L85" s="18"/>
    </row>
    <row r="86" spans="1:12" x14ac:dyDescent="0.2">
      <c r="A86" s="4"/>
      <c r="B86" s="75"/>
      <c r="C86" s="75"/>
      <c r="D86" s="4"/>
      <c r="E86" s="15"/>
      <c r="F86" s="16"/>
      <c r="G86" s="3"/>
      <c r="H86" s="17"/>
      <c r="I86" s="18"/>
      <c r="J86" s="18"/>
      <c r="K86" s="18"/>
      <c r="L86" s="18"/>
    </row>
    <row r="87" spans="1:12" x14ac:dyDescent="0.2">
      <c r="A87" s="4"/>
      <c r="B87" s="75"/>
      <c r="C87" s="75"/>
      <c r="D87" s="4"/>
      <c r="E87" s="15"/>
      <c r="F87" s="16"/>
      <c r="G87" s="3"/>
      <c r="H87" s="17"/>
      <c r="I87" s="18"/>
      <c r="J87" s="18"/>
      <c r="K87" s="18"/>
      <c r="L87" s="18"/>
    </row>
    <row r="88" spans="1:12" x14ac:dyDescent="0.2">
      <c r="A88" s="4"/>
      <c r="B88" s="75"/>
      <c r="C88" s="75"/>
      <c r="D88" s="4"/>
      <c r="E88" s="15"/>
      <c r="F88" s="16"/>
      <c r="G88" s="3"/>
      <c r="H88" s="17"/>
      <c r="I88" s="18"/>
      <c r="J88" s="18"/>
      <c r="K88" s="18"/>
      <c r="L88" s="18"/>
    </row>
    <row r="89" spans="1:12" x14ac:dyDescent="0.2">
      <c r="A89" s="4"/>
      <c r="B89" s="75"/>
      <c r="C89" s="75"/>
      <c r="D89" s="4"/>
      <c r="E89" s="15"/>
      <c r="F89" s="16"/>
      <c r="G89" s="3"/>
      <c r="H89" s="17"/>
      <c r="I89" s="18"/>
      <c r="J89" s="18"/>
      <c r="K89" s="18"/>
      <c r="L89" s="18"/>
    </row>
    <row r="90" spans="1:12" x14ac:dyDescent="0.2">
      <c r="A90" s="4"/>
      <c r="B90" s="75"/>
      <c r="C90" s="75"/>
      <c r="D90" s="4"/>
      <c r="E90" s="15"/>
      <c r="F90" s="16"/>
      <c r="G90" s="3"/>
      <c r="H90" s="17"/>
      <c r="I90" s="18"/>
      <c r="J90" s="18"/>
      <c r="K90" s="18"/>
      <c r="L90" s="18"/>
    </row>
    <row r="91" spans="1:12" x14ac:dyDescent="0.2">
      <c r="A91" s="4"/>
      <c r="B91" s="75"/>
      <c r="C91" s="75"/>
      <c r="D91" s="4"/>
      <c r="E91" s="15"/>
      <c r="F91" s="16"/>
      <c r="G91" s="3"/>
      <c r="H91" s="17"/>
      <c r="I91" s="18"/>
      <c r="J91" s="18"/>
      <c r="K91" s="18"/>
      <c r="L91" s="18"/>
    </row>
    <row r="92" spans="1:12" x14ac:dyDescent="0.2">
      <c r="A92" s="4"/>
      <c r="B92" s="75"/>
      <c r="C92" s="75"/>
      <c r="D92" s="4"/>
      <c r="E92" s="15"/>
      <c r="F92" s="16"/>
      <c r="G92" s="3"/>
      <c r="H92" s="17"/>
      <c r="I92" s="18"/>
      <c r="J92" s="18"/>
      <c r="K92" s="18"/>
      <c r="L92" s="18"/>
    </row>
    <row r="93" spans="1:12" x14ac:dyDescent="0.2">
      <c r="A93" s="4"/>
      <c r="B93" s="75"/>
      <c r="C93" s="75"/>
      <c r="D93" s="4"/>
      <c r="E93" s="15"/>
      <c r="F93" s="16"/>
      <c r="G93" s="3"/>
      <c r="H93" s="17"/>
      <c r="I93" s="18"/>
      <c r="J93" s="18"/>
      <c r="K93" s="18"/>
      <c r="L93" s="18"/>
    </row>
    <row r="94" spans="1:12" x14ac:dyDescent="0.2">
      <c r="A94" s="4"/>
      <c r="B94" s="75"/>
      <c r="C94" s="75"/>
      <c r="D94" s="4"/>
      <c r="E94" s="15"/>
      <c r="F94" s="16"/>
      <c r="G94" s="3"/>
      <c r="H94" s="17"/>
      <c r="I94" s="18"/>
      <c r="J94" s="18"/>
      <c r="K94" s="18"/>
      <c r="L94" s="18"/>
    </row>
    <row r="95" spans="1:12" x14ac:dyDescent="0.2">
      <c r="A95" s="4"/>
      <c r="B95" s="75"/>
      <c r="C95" s="75"/>
      <c r="D95" s="4"/>
      <c r="E95" s="15"/>
      <c r="F95" s="16"/>
      <c r="G95" s="3"/>
      <c r="H95" s="17"/>
      <c r="I95" s="18"/>
      <c r="J95" s="18"/>
      <c r="K95" s="18"/>
      <c r="L95" s="18"/>
    </row>
    <row r="96" spans="1:12" x14ac:dyDescent="0.2">
      <c r="A96" s="4"/>
      <c r="B96" s="75"/>
      <c r="C96" s="75"/>
      <c r="D96" s="4"/>
      <c r="E96" s="15"/>
      <c r="F96" s="16"/>
      <c r="G96" s="3"/>
      <c r="H96" s="17"/>
      <c r="I96" s="18"/>
      <c r="J96" s="18"/>
      <c r="K96" s="18"/>
      <c r="L96" s="18"/>
    </row>
    <row r="97" spans="1:12" x14ac:dyDescent="0.2">
      <c r="A97" s="4"/>
      <c r="B97" s="75"/>
      <c r="C97" s="75"/>
      <c r="D97" s="4"/>
      <c r="E97" s="15"/>
      <c r="F97" s="16"/>
      <c r="G97" s="3"/>
      <c r="H97" s="17"/>
      <c r="I97" s="18"/>
      <c r="J97" s="18"/>
      <c r="K97" s="18"/>
      <c r="L97" s="18"/>
    </row>
    <row r="98" spans="1:12" x14ac:dyDescent="0.2">
      <c r="A98" s="4"/>
      <c r="B98" s="75"/>
      <c r="C98" s="75"/>
      <c r="D98" s="4"/>
      <c r="E98" s="15"/>
      <c r="F98" s="16"/>
      <c r="G98" s="3"/>
      <c r="H98" s="17"/>
      <c r="I98" s="18"/>
      <c r="J98" s="18"/>
      <c r="K98" s="18"/>
      <c r="L98" s="18"/>
    </row>
    <row r="99" spans="1:12" x14ac:dyDescent="0.2">
      <c r="A99" s="4"/>
      <c r="B99" s="75"/>
      <c r="C99" s="75"/>
      <c r="D99" s="4"/>
      <c r="E99" s="15"/>
      <c r="F99" s="16"/>
      <c r="G99" s="3"/>
      <c r="H99" s="17"/>
      <c r="I99" s="18"/>
      <c r="J99" s="18"/>
      <c r="K99" s="18"/>
      <c r="L99" s="18"/>
    </row>
    <row r="100" spans="1:12" x14ac:dyDescent="0.2">
      <c r="A100" s="4"/>
      <c r="B100" s="75"/>
      <c r="C100" s="75"/>
      <c r="D100" s="4"/>
      <c r="E100" s="15"/>
      <c r="F100" s="16"/>
      <c r="G100" s="3"/>
      <c r="H100" s="17"/>
      <c r="I100" s="18"/>
      <c r="J100" s="18"/>
      <c r="K100" s="18"/>
      <c r="L100" s="18"/>
    </row>
    <row r="101" spans="1:12" x14ac:dyDescent="0.2">
      <c r="A101" s="4"/>
      <c r="B101" s="75"/>
      <c r="C101" s="75"/>
      <c r="D101" s="4"/>
      <c r="E101" s="15"/>
      <c r="F101" s="16"/>
      <c r="G101" s="3"/>
      <c r="H101" s="17"/>
      <c r="I101" s="18"/>
      <c r="J101" s="18"/>
      <c r="K101" s="18"/>
      <c r="L101" s="18"/>
    </row>
    <row r="102" spans="1:12" x14ac:dyDescent="0.2">
      <c r="A102" s="4"/>
      <c r="B102" s="75"/>
      <c r="C102" s="75"/>
      <c r="D102" s="4"/>
      <c r="E102" s="15"/>
      <c r="F102" s="16"/>
      <c r="G102" s="3"/>
      <c r="H102" s="17"/>
      <c r="I102" s="18"/>
      <c r="J102" s="18"/>
      <c r="K102" s="18"/>
      <c r="L102" s="18"/>
    </row>
    <row r="103" spans="1:12" x14ac:dyDescent="0.2">
      <c r="A103" s="4"/>
      <c r="B103" s="75"/>
      <c r="C103" s="75"/>
      <c r="D103" s="4"/>
      <c r="E103" s="15"/>
      <c r="F103" s="16"/>
      <c r="G103" s="3"/>
      <c r="H103" s="17"/>
      <c r="I103" s="18"/>
      <c r="J103" s="18"/>
      <c r="K103" s="18"/>
      <c r="L103" s="18"/>
    </row>
    <row r="104" spans="1:12" x14ac:dyDescent="0.2">
      <c r="A104" s="4"/>
      <c r="B104" s="75"/>
      <c r="C104" s="75"/>
      <c r="D104" s="4"/>
      <c r="E104" s="15"/>
      <c r="F104" s="16"/>
      <c r="G104" s="3"/>
      <c r="H104" s="17"/>
      <c r="I104" s="18"/>
      <c r="J104" s="18"/>
      <c r="K104" s="18"/>
      <c r="L104" s="18"/>
    </row>
    <row r="105" spans="1:12" x14ac:dyDescent="0.2">
      <c r="A105" s="4"/>
      <c r="B105" s="75"/>
      <c r="C105" s="75"/>
      <c r="D105" s="4"/>
      <c r="E105" s="15"/>
      <c r="F105" s="16"/>
      <c r="G105" s="3"/>
      <c r="H105" s="17"/>
      <c r="I105" s="18"/>
      <c r="J105" s="18"/>
      <c r="K105" s="18"/>
      <c r="L105" s="18"/>
    </row>
    <row r="106" spans="1:12" x14ac:dyDescent="0.2">
      <c r="A106" s="4"/>
      <c r="B106" s="75"/>
      <c r="C106" s="75"/>
      <c r="D106" s="4"/>
      <c r="E106" s="15"/>
      <c r="F106" s="16"/>
      <c r="G106" s="3"/>
      <c r="H106" s="17"/>
      <c r="I106" s="18"/>
      <c r="J106" s="18"/>
      <c r="K106" s="18"/>
      <c r="L106" s="18"/>
    </row>
    <row r="107" spans="1:12" x14ac:dyDescent="0.2">
      <c r="A107" s="4"/>
      <c r="B107" s="75"/>
      <c r="C107" s="75"/>
      <c r="D107" s="4"/>
      <c r="E107" s="15"/>
      <c r="F107" s="16"/>
      <c r="G107" s="3"/>
      <c r="H107" s="17"/>
      <c r="I107" s="18"/>
      <c r="J107" s="18"/>
      <c r="K107" s="18"/>
      <c r="L107" s="18"/>
    </row>
    <row r="108" spans="1:12" x14ac:dyDescent="0.2">
      <c r="A108" s="4"/>
      <c r="B108" s="75"/>
      <c r="C108" s="75"/>
      <c r="D108" s="4"/>
      <c r="E108" s="15"/>
      <c r="F108" s="16"/>
      <c r="G108" s="3"/>
      <c r="H108" s="17"/>
      <c r="I108" s="18"/>
      <c r="J108" s="18"/>
      <c r="K108" s="18"/>
      <c r="L108" s="18"/>
    </row>
    <row r="109" spans="1:12" x14ac:dyDescent="0.2">
      <c r="A109" s="4"/>
      <c r="B109" s="75"/>
      <c r="C109" s="75"/>
      <c r="D109" s="4"/>
      <c r="E109" s="15"/>
      <c r="F109" s="16"/>
      <c r="G109" s="3"/>
      <c r="H109" s="17"/>
      <c r="I109" s="18"/>
      <c r="J109" s="18"/>
      <c r="K109" s="18"/>
      <c r="L109" s="18"/>
    </row>
    <row r="110" spans="1:12" x14ac:dyDescent="0.2">
      <c r="A110" s="4"/>
      <c r="B110" s="75"/>
      <c r="C110" s="75"/>
      <c r="D110" s="4"/>
      <c r="E110" s="15"/>
      <c r="F110" s="16"/>
      <c r="G110" s="3"/>
      <c r="H110" s="17"/>
      <c r="I110" s="18"/>
      <c r="J110" s="18"/>
      <c r="K110" s="18"/>
      <c r="L110" s="18"/>
    </row>
    <row r="111" spans="1:12" x14ac:dyDescent="0.2">
      <c r="A111" s="4"/>
      <c r="B111" s="75"/>
      <c r="C111" s="75"/>
      <c r="D111" s="4"/>
      <c r="E111" s="15"/>
      <c r="F111" s="16"/>
      <c r="G111" s="3"/>
      <c r="H111" s="17"/>
      <c r="I111" s="18"/>
      <c r="J111" s="18"/>
      <c r="K111" s="18"/>
      <c r="L111" s="18"/>
    </row>
    <row r="112" spans="1:12" x14ac:dyDescent="0.2">
      <c r="A112" s="4"/>
      <c r="B112" s="4"/>
      <c r="C112" s="4"/>
      <c r="D112" s="4"/>
      <c r="E112" s="15"/>
      <c r="F112" s="16"/>
      <c r="G112" s="3"/>
      <c r="H112" s="17"/>
      <c r="I112" s="18"/>
      <c r="J112" s="18"/>
      <c r="K112" s="18"/>
      <c r="L112" s="18"/>
    </row>
  </sheetData>
  <mergeCells count="126">
    <mergeCell ref="B105:C105"/>
    <mergeCell ref="B98:C98"/>
    <mergeCell ref="B99:C99"/>
    <mergeCell ref="B100:C100"/>
    <mergeCell ref="B101:C101"/>
    <mergeCell ref="B110:C110"/>
    <mergeCell ref="B111:C111"/>
    <mergeCell ref="A1:B9"/>
    <mergeCell ref="A10:B10"/>
    <mergeCell ref="A11:M11"/>
    <mergeCell ref="B106:C106"/>
    <mergeCell ref="B107:C107"/>
    <mergeCell ref="B108:C108"/>
    <mergeCell ref="B109:C109"/>
    <mergeCell ref="B102:C102"/>
    <mergeCell ref="B24:C24"/>
    <mergeCell ref="B91:C91"/>
    <mergeCell ref="B92:C92"/>
    <mergeCell ref="B93:C93"/>
    <mergeCell ref="B94:C94"/>
    <mergeCell ref="B95:C95"/>
    <mergeCell ref="B96:C96"/>
    <mergeCell ref="B97:C97"/>
    <mergeCell ref="B103:C103"/>
    <mergeCell ref="B104:C104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1:C71"/>
    <mergeCell ref="B74:C74"/>
    <mergeCell ref="B75:C75"/>
    <mergeCell ref="B76:C76"/>
    <mergeCell ref="B77:C77"/>
    <mergeCell ref="B78:C78"/>
    <mergeCell ref="B79:C79"/>
    <mergeCell ref="B80:C80"/>
    <mergeCell ref="B81:C81"/>
    <mergeCell ref="B72:C72"/>
    <mergeCell ref="B73:C73"/>
    <mergeCell ref="B63:C63"/>
    <mergeCell ref="B67:C67"/>
    <mergeCell ref="B68:C68"/>
    <mergeCell ref="B69:C69"/>
    <mergeCell ref="B70:C70"/>
    <mergeCell ref="B53:C53"/>
    <mergeCell ref="B55:C55"/>
    <mergeCell ref="B56:C56"/>
    <mergeCell ref="B58:C58"/>
    <mergeCell ref="B59:C59"/>
    <mergeCell ref="B61:C61"/>
    <mergeCell ref="B65:C65"/>
    <mergeCell ref="B64:C64"/>
    <mergeCell ref="B66:C66"/>
    <mergeCell ref="B60:C60"/>
    <mergeCell ref="B57:C57"/>
    <mergeCell ref="B54:C54"/>
    <mergeCell ref="B62:C62"/>
    <mergeCell ref="B44:C44"/>
    <mergeCell ref="B45:C45"/>
    <mergeCell ref="B46:C46"/>
    <mergeCell ref="B47:C47"/>
    <mergeCell ref="B49:C49"/>
    <mergeCell ref="B50:C50"/>
    <mergeCell ref="B51:C51"/>
    <mergeCell ref="B52:C52"/>
    <mergeCell ref="B48:C48"/>
    <mergeCell ref="B35:C35"/>
    <mergeCell ref="B36:C36"/>
    <mergeCell ref="B37:C37"/>
    <mergeCell ref="B38:C38"/>
    <mergeCell ref="B39:C39"/>
    <mergeCell ref="B41:C41"/>
    <mergeCell ref="B40:C40"/>
    <mergeCell ref="B42:C42"/>
    <mergeCell ref="B43:C43"/>
    <mergeCell ref="B29:C29"/>
    <mergeCell ref="B30:C30"/>
    <mergeCell ref="B31:C31"/>
    <mergeCell ref="B32:C32"/>
    <mergeCell ref="B34:C34"/>
    <mergeCell ref="B16:C16"/>
    <mergeCell ref="B17:C17"/>
    <mergeCell ref="B21:C21"/>
    <mergeCell ref="B23:C23"/>
    <mergeCell ref="B25:C25"/>
    <mergeCell ref="B26:C26"/>
    <mergeCell ref="B27:C27"/>
    <mergeCell ref="B28:C28"/>
    <mergeCell ref="B18:C18"/>
    <mergeCell ref="B19:C19"/>
    <mergeCell ref="B20:C20"/>
    <mergeCell ref="B22:C22"/>
    <mergeCell ref="B33:C33"/>
    <mergeCell ref="C10:H10"/>
    <mergeCell ref="C5:H5"/>
    <mergeCell ref="C7:M7"/>
    <mergeCell ref="C8:M8"/>
    <mergeCell ref="I10:M10"/>
    <mergeCell ref="B14:C14"/>
    <mergeCell ref="B15:C15"/>
    <mergeCell ref="C1:M1"/>
    <mergeCell ref="L2:M2"/>
    <mergeCell ref="C3:M3"/>
    <mergeCell ref="I4:M4"/>
    <mergeCell ref="C2:K2"/>
    <mergeCell ref="C4:H4"/>
    <mergeCell ref="I5:M5"/>
    <mergeCell ref="C6:M6"/>
    <mergeCell ref="G9:M9"/>
    <mergeCell ref="C9:F9"/>
    <mergeCell ref="A12:A13"/>
    <mergeCell ref="M12:M13"/>
    <mergeCell ref="B12:C13"/>
    <mergeCell ref="D12:D13"/>
    <mergeCell ref="E12:E13"/>
    <mergeCell ref="F12:G12"/>
    <mergeCell ref="H12:H13"/>
    <mergeCell ref="I12:J12"/>
    <mergeCell ref="K12:K13"/>
    <mergeCell ref="L12:L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fitToHeight="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</dc:creator>
  <cp:lastModifiedBy>Patrick</cp:lastModifiedBy>
  <cp:lastPrinted>2020-02-17T14:36:54Z</cp:lastPrinted>
  <dcterms:created xsi:type="dcterms:W3CDTF">2008-01-11T11:09:50Z</dcterms:created>
  <dcterms:modified xsi:type="dcterms:W3CDTF">2020-02-17T14:37:11Z</dcterms:modified>
</cp:coreProperties>
</file>